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235" windowHeight="11310"/>
  </bookViews>
  <sheets>
    <sheet name="TDA SALMON PASSAGE (SEPT)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T82" i="1"/>
  <c r="U82"/>
  <c r="T42"/>
  <c r="U42"/>
  <c r="U62"/>
  <c r="U47"/>
  <c r="U46"/>
  <c r="S62"/>
  <c r="T62"/>
  <c r="U81"/>
  <c r="T81"/>
  <c r="U80"/>
  <c r="T80"/>
  <c r="U79"/>
  <c r="T79"/>
  <c r="U78"/>
  <c r="T78"/>
  <c r="U77"/>
  <c r="T77"/>
  <c r="U76"/>
  <c r="T76"/>
  <c r="U75"/>
  <c r="T75"/>
  <c r="U74"/>
  <c r="T74"/>
  <c r="U73"/>
  <c r="T73"/>
  <c r="U72"/>
  <c r="T72"/>
  <c r="U71"/>
  <c r="T71"/>
  <c r="U70"/>
  <c r="T70"/>
  <c r="U69"/>
  <c r="T69"/>
  <c r="U68"/>
  <c r="T68"/>
  <c r="U67"/>
  <c r="T67"/>
  <c r="U66"/>
  <c r="T66"/>
  <c r="U61"/>
  <c r="T61"/>
  <c r="U60"/>
  <c r="T60"/>
  <c r="U59"/>
  <c r="T59"/>
  <c r="U58"/>
  <c r="T58"/>
  <c r="U57"/>
  <c r="T57"/>
  <c r="U56"/>
  <c r="T56"/>
  <c r="U55"/>
  <c r="T55"/>
  <c r="U54"/>
  <c r="T54"/>
  <c r="U53"/>
  <c r="T53"/>
  <c r="U52"/>
  <c r="T52"/>
  <c r="U51"/>
  <c r="T51"/>
  <c r="U50"/>
  <c r="T50"/>
  <c r="U49"/>
  <c r="T49"/>
  <c r="U48"/>
  <c r="T48"/>
  <c r="T47"/>
  <c r="T46"/>
  <c r="U41"/>
  <c r="T41"/>
  <c r="U40"/>
  <c r="T40"/>
  <c r="U39"/>
  <c r="T39"/>
  <c r="U38"/>
  <c r="T38"/>
  <c r="U37"/>
  <c r="T37"/>
  <c r="U36"/>
  <c r="T36"/>
  <c r="U35"/>
  <c r="T35"/>
  <c r="U34"/>
  <c r="T34"/>
  <c r="U33"/>
  <c r="T33"/>
  <c r="U32"/>
  <c r="T32"/>
  <c r="U31"/>
  <c r="T31"/>
  <c r="U30"/>
  <c r="T30"/>
  <c r="U29"/>
  <c r="T29"/>
  <c r="U28"/>
  <c r="T28"/>
  <c r="U27"/>
  <c r="T27"/>
  <c r="U26"/>
  <c r="T26"/>
  <c r="T22"/>
  <c r="U22"/>
  <c r="U7"/>
  <c r="U8"/>
  <c r="U9"/>
  <c r="U10"/>
  <c r="U11"/>
  <c r="U12"/>
  <c r="U13"/>
  <c r="U14"/>
  <c r="U15"/>
  <c r="U16"/>
  <c r="U17"/>
  <c r="U18"/>
  <c r="U19"/>
  <c r="U20"/>
  <c r="U21"/>
  <c r="U6"/>
  <c r="T7"/>
  <c r="T8"/>
  <c r="T9"/>
  <c r="T10"/>
  <c r="T11"/>
  <c r="T12"/>
  <c r="T13"/>
  <c r="T14"/>
  <c r="T15"/>
  <c r="T16"/>
  <c r="T17"/>
  <c r="T18"/>
  <c r="T19"/>
  <c r="T20"/>
  <c r="T21"/>
  <c r="T6"/>
  <c r="S82"/>
  <c r="R82"/>
  <c r="R62"/>
  <c r="S42"/>
  <c r="R42"/>
  <c r="S22"/>
  <c r="R22"/>
  <c r="F82"/>
  <c r="D82"/>
  <c r="C82"/>
  <c r="G82" s="1"/>
  <c r="D62"/>
  <c r="C62"/>
  <c r="G62" s="1"/>
  <c r="D42"/>
  <c r="G42" s="1"/>
  <c r="C42"/>
  <c r="D22"/>
  <c r="G22" s="1"/>
  <c r="C22"/>
  <c r="F46"/>
  <c r="F7"/>
  <c r="F8"/>
  <c r="F9"/>
  <c r="F10"/>
  <c r="F11"/>
  <c r="F12"/>
  <c r="F13"/>
  <c r="F14"/>
  <c r="F15"/>
  <c r="F16"/>
  <c r="F17"/>
  <c r="F18"/>
  <c r="F19"/>
  <c r="F20"/>
  <c r="F21"/>
  <c r="F26"/>
  <c r="F27"/>
  <c r="F28"/>
  <c r="F29"/>
  <c r="F30"/>
  <c r="F31"/>
  <c r="F32"/>
  <c r="F33"/>
  <c r="F34"/>
  <c r="F35"/>
  <c r="F36"/>
  <c r="F37"/>
  <c r="F38"/>
  <c r="F39"/>
  <c r="F40"/>
  <c r="F41"/>
  <c r="F47"/>
  <c r="F48"/>
  <c r="F49"/>
  <c r="F50"/>
  <c r="F51"/>
  <c r="F52"/>
  <c r="F53"/>
  <c r="F54"/>
  <c r="F55"/>
  <c r="F56"/>
  <c r="F57"/>
  <c r="F58"/>
  <c r="F59"/>
  <c r="F60"/>
  <c r="F61"/>
  <c r="F66"/>
  <c r="F67"/>
  <c r="F68"/>
  <c r="F69"/>
  <c r="F70"/>
  <c r="F71"/>
  <c r="F72"/>
  <c r="F73"/>
  <c r="F74"/>
  <c r="F75"/>
  <c r="F76"/>
  <c r="F77"/>
  <c r="F78"/>
  <c r="F79"/>
  <c r="F80"/>
  <c r="F81"/>
  <c r="F6"/>
  <c r="G26"/>
  <c r="G27"/>
  <c r="G28"/>
  <c r="G29"/>
  <c r="G30"/>
  <c r="G31"/>
  <c r="G32"/>
  <c r="G33"/>
  <c r="G34"/>
  <c r="G35"/>
  <c r="G36"/>
  <c r="G37"/>
  <c r="G38"/>
  <c r="G39"/>
  <c r="G40"/>
  <c r="G41"/>
  <c r="G46"/>
  <c r="G47"/>
  <c r="G48"/>
  <c r="G49"/>
  <c r="G50"/>
  <c r="G51"/>
  <c r="G52"/>
  <c r="G53"/>
  <c r="G54"/>
  <c r="G55"/>
  <c r="G56"/>
  <c r="G57"/>
  <c r="G58"/>
  <c r="G59"/>
  <c r="G60"/>
  <c r="G61"/>
  <c r="G66"/>
  <c r="G67"/>
  <c r="G68"/>
  <c r="G69"/>
  <c r="G70"/>
  <c r="G71"/>
  <c r="G72"/>
  <c r="G73"/>
  <c r="G74"/>
  <c r="G75"/>
  <c r="G76"/>
  <c r="G77"/>
  <c r="G78"/>
  <c r="G79"/>
  <c r="G80"/>
  <c r="G81"/>
  <c r="G7"/>
  <c r="G8"/>
  <c r="G9"/>
  <c r="G10"/>
  <c r="G11"/>
  <c r="G12"/>
  <c r="G13"/>
  <c r="G14"/>
  <c r="G15"/>
  <c r="G16"/>
  <c r="G17"/>
  <c r="G18"/>
  <c r="G19"/>
  <c r="G20"/>
  <c r="G21"/>
  <c r="G6"/>
  <c r="F62" l="1"/>
  <c r="F42"/>
  <c r="F22"/>
</calcChain>
</file>

<file path=xl/sharedStrings.xml><?xml version="1.0" encoding="utf-8"?>
<sst xmlns="http://schemas.openxmlformats.org/spreadsheetml/2006/main" count="51" uniqueCount="8">
  <si>
    <t>NORTH</t>
  </si>
  <si>
    <t>EAST</t>
  </si>
  <si>
    <t>SPILL</t>
  </si>
  <si>
    <t>PERCENT PASSAGE</t>
  </si>
  <si>
    <t>HOURLY PASSAGE FOR NORTH AND EAST FISH LADDERS AT THE DALLES</t>
  </si>
  <si>
    <t>DAILY TOTALS</t>
  </si>
  <si>
    <t>RAW Numbers</t>
  </si>
  <si>
    <t>1.2 Factor applied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</si>
</sst>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" fontId="0" fillId="0" borderId="0" xfId="0" applyNumberFormat="1" applyBorder="1" applyAlignment="1"/>
    <xf numFmtId="0" fontId="0" fillId="0" borderId="0" xfId="0" applyBorder="1"/>
    <xf numFmtId="164" fontId="0" fillId="0" borderId="0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3" borderId="1" xfId="0" applyFill="1" applyBorder="1"/>
    <xf numFmtId="0" fontId="0" fillId="3" borderId="0" xfId="0" applyFill="1" applyBorder="1"/>
    <xf numFmtId="0" fontId="0" fillId="3" borderId="2" xfId="0" applyFill="1" applyBorder="1"/>
    <xf numFmtId="0" fontId="0" fillId="2" borderId="1" xfId="0" applyFill="1" applyBorder="1"/>
    <xf numFmtId="0" fontId="0" fillId="2" borderId="0" xfId="0" applyFill="1" applyBorder="1"/>
    <xf numFmtId="164" fontId="0" fillId="2" borderId="1" xfId="0" applyNumberFormat="1" applyFill="1" applyBorder="1"/>
    <xf numFmtId="164" fontId="0" fillId="2" borderId="0" xfId="0" applyNumberFormat="1" applyFill="1" applyBorder="1"/>
    <xf numFmtId="16" fontId="2" fillId="0" borderId="0" xfId="0" applyNumberFormat="1" applyFont="1"/>
    <xf numFmtId="0" fontId="0" fillId="0" borderId="0" xfId="0" applyAlignment="1">
      <alignment vertical="center"/>
    </xf>
    <xf numFmtId="0" fontId="2" fillId="0" borderId="0" xfId="0" applyFont="1"/>
    <xf numFmtId="20" fontId="0" fillId="0" borderId="1" xfId="0" applyNumberFormat="1" applyBorder="1"/>
    <xf numFmtId="20" fontId="0" fillId="0" borderId="0" xfId="0" applyNumberFormat="1" applyBorder="1"/>
    <xf numFmtId="20" fontId="0" fillId="0" borderId="2" xfId="0" applyNumberFormat="1" applyBorder="1"/>
    <xf numFmtId="20" fontId="0" fillId="2" borderId="1" xfId="0" applyNumberFormat="1" applyFill="1" applyBorder="1"/>
    <xf numFmtId="20" fontId="0" fillId="2" borderId="0" xfId="0" applyNumberFormat="1" applyFill="1" applyBorder="1"/>
    <xf numFmtId="0" fontId="0" fillId="0" borderId="0" xfId="0" applyFill="1" applyBorder="1"/>
    <xf numFmtId="164" fontId="0" fillId="0" borderId="0" xfId="0" applyNumberFormat="1" applyFill="1" applyBorder="1"/>
    <xf numFmtId="20" fontId="0" fillId="0" borderId="0" xfId="0" applyNumberFormat="1" applyFill="1" applyBorder="1"/>
    <xf numFmtId="0" fontId="2" fillId="0" borderId="0" xfId="0" applyFont="1" applyAlignment="1">
      <alignment vertical="center" textRotation="90"/>
    </xf>
    <xf numFmtId="16" fontId="0" fillId="0" borderId="0" xfId="0" applyNumberFormat="1" applyAlignment="1">
      <alignment horizontal="center"/>
    </xf>
    <xf numFmtId="16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textRotation="90"/>
    </xf>
    <xf numFmtId="0" fontId="3" fillId="4" borderId="0" xfId="0" applyFont="1" applyFill="1" applyAlignment="1">
      <alignment horizontal="center" wrapText="1"/>
    </xf>
    <xf numFmtId="14" fontId="3" fillId="5" borderId="0" xfId="0" applyNumberFormat="1" applyFont="1" applyFill="1" applyAlignment="1">
      <alignment wrapText="1"/>
    </xf>
    <xf numFmtId="0" fontId="3" fillId="5" borderId="0" xfId="0" applyFont="1" applyFill="1" applyAlignment="1">
      <alignment horizontal="center" wrapText="1"/>
    </xf>
    <xf numFmtId="14" fontId="3" fillId="4" borderId="0" xfId="0" applyNumberFormat="1" applyFont="1" applyFill="1" applyAlignment="1">
      <alignment wrapText="1"/>
    </xf>
    <xf numFmtId="1" fontId="0" fillId="0" borderId="0" xfId="0" applyNumberFormat="1"/>
    <xf numFmtId="1" fontId="0" fillId="0" borderId="0" xfId="0" applyNumberFormat="1" applyAlignment="1"/>
    <xf numFmtId="1" fontId="0" fillId="0" borderId="0" xfId="0" applyNumberFormat="1" applyAlignment="1">
      <alignment horizontal="center"/>
    </xf>
    <xf numFmtId="1" fontId="0" fillId="0" borderId="1" xfId="0" applyNumberFormat="1" applyBorder="1"/>
    <xf numFmtId="1" fontId="0" fillId="0" borderId="0" xfId="0" applyNumberFormat="1" applyBorder="1"/>
    <xf numFmtId="1" fontId="0" fillId="0" borderId="2" xfId="0" applyNumberFormat="1" applyBorder="1"/>
    <xf numFmtId="1" fontId="0" fillId="2" borderId="1" xfId="0" applyNumberFormat="1" applyFill="1" applyBorder="1"/>
    <xf numFmtId="1" fontId="0" fillId="2" borderId="0" xfId="0" applyNumberFormat="1" applyFill="1" applyBorder="1"/>
    <xf numFmtId="1" fontId="0" fillId="0" borderId="0" xfId="0" applyNumberFormat="1" applyFill="1" applyBorder="1"/>
    <xf numFmtId="16" fontId="1" fillId="0" borderId="0" xfId="0" applyNumberFormat="1" applyFont="1"/>
    <xf numFmtId="0" fontId="1" fillId="0" borderId="0" xfId="0" applyFont="1"/>
    <xf numFmtId="16" fontId="1" fillId="0" borderId="0" xfId="0" applyNumberFormat="1" applyFont="1" applyBorder="1"/>
    <xf numFmtId="0" fontId="1" fillId="0" borderId="3" xfId="0" applyFont="1" applyBorder="1"/>
    <xf numFmtId="16" fontId="0" fillId="0" borderId="3" xfId="0" applyNumberFormat="1" applyBorder="1" applyAlignment="1">
      <alignment horizontal="center"/>
    </xf>
    <xf numFmtId="0" fontId="0" fillId="2" borderId="4" xfId="0" applyFill="1" applyBorder="1"/>
    <xf numFmtId="0" fontId="0" fillId="2" borderId="3" xfId="0" applyFill="1" applyBorder="1"/>
    <xf numFmtId="0" fontId="0" fillId="0" borderId="3" xfId="0" applyFill="1" applyBorder="1"/>
    <xf numFmtId="0" fontId="0" fillId="0" borderId="3" xfId="0" applyBorder="1"/>
    <xf numFmtId="0" fontId="0" fillId="0" borderId="5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7-Sep</a:t>
            </a:r>
          </a:p>
        </c:rich>
      </c:tx>
      <c:layout>
        <c:manualLayout>
          <c:xMode val="edge"/>
          <c:yMode val="edge"/>
          <c:x val="0.76161432762081271"/>
          <c:y val="3.7735849056603807E-2"/>
        </c:manualLayout>
      </c:layout>
      <c:overlay val="1"/>
    </c:title>
    <c:plotArea>
      <c:layout/>
      <c:lineChart>
        <c:grouping val="standard"/>
        <c:ser>
          <c:idx val="0"/>
          <c:order val="0"/>
          <c:tx>
            <c:strRef>
              <c:f>'TDA SALMON PASSAGE (SEPT)'!$C$5</c:f>
              <c:strCache>
                <c:ptCount val="1"/>
                <c:pt idx="0">
                  <c:v>NORTH</c:v>
                </c:pt>
              </c:strCache>
            </c:strRef>
          </c:tx>
          <c:marker>
            <c:symbol val="none"/>
          </c:marker>
          <c:cat>
            <c:numRef>
              <c:f>'TDA SALMON PASSAGE (SEPT)'!$B$6:$B$21</c:f>
              <c:numCache>
                <c:formatCode>h:mm</c:formatCode>
                <c:ptCount val="16"/>
                <c:pt idx="0">
                  <c:v>0.20833333333333334</c:v>
                </c:pt>
                <c:pt idx="1">
                  <c:v>0.25</c:v>
                </c:pt>
                <c:pt idx="2">
                  <c:v>0.29166666666666669</c:v>
                </c:pt>
                <c:pt idx="3">
                  <c:v>0.33333333333333331</c:v>
                </c:pt>
                <c:pt idx="4">
                  <c:v>0.375</c:v>
                </c:pt>
                <c:pt idx="5">
                  <c:v>0.41666666666666669</c:v>
                </c:pt>
                <c:pt idx="6">
                  <c:v>0.45833333333333331</c:v>
                </c:pt>
                <c:pt idx="7">
                  <c:v>0.5</c:v>
                </c:pt>
                <c:pt idx="8">
                  <c:v>0.54166666666666663</c:v>
                </c:pt>
                <c:pt idx="9">
                  <c:v>0.58333333333333337</c:v>
                </c:pt>
                <c:pt idx="10">
                  <c:v>0.625</c:v>
                </c:pt>
                <c:pt idx="11">
                  <c:v>0.66666666666666663</c:v>
                </c:pt>
                <c:pt idx="12">
                  <c:v>0.70833333333333337</c:v>
                </c:pt>
                <c:pt idx="13">
                  <c:v>0.75</c:v>
                </c:pt>
                <c:pt idx="14">
                  <c:v>0.79166666666666663</c:v>
                </c:pt>
                <c:pt idx="15">
                  <c:v>0.83333333333333337</c:v>
                </c:pt>
              </c:numCache>
            </c:numRef>
          </c:cat>
          <c:val>
            <c:numRef>
              <c:f>'TDA SALMON PASSAGE (SEPT)'!$C$6:$C$21</c:f>
              <c:numCache>
                <c:formatCode>0</c:formatCode>
                <c:ptCount val="16"/>
                <c:pt idx="0">
                  <c:v>10.799999999999999</c:v>
                </c:pt>
                <c:pt idx="1">
                  <c:v>24</c:v>
                </c:pt>
                <c:pt idx="2">
                  <c:v>86.399999999999991</c:v>
                </c:pt>
                <c:pt idx="3">
                  <c:v>235.2</c:v>
                </c:pt>
                <c:pt idx="4">
                  <c:v>108</c:v>
                </c:pt>
                <c:pt idx="5">
                  <c:v>82.8</c:v>
                </c:pt>
                <c:pt idx="6">
                  <c:v>45.6</c:v>
                </c:pt>
                <c:pt idx="7">
                  <c:v>51.6</c:v>
                </c:pt>
                <c:pt idx="8">
                  <c:v>8.4</c:v>
                </c:pt>
                <c:pt idx="9">
                  <c:v>16.8</c:v>
                </c:pt>
                <c:pt idx="10">
                  <c:v>15.6</c:v>
                </c:pt>
                <c:pt idx="11">
                  <c:v>31.2</c:v>
                </c:pt>
                <c:pt idx="12">
                  <c:v>51.6</c:v>
                </c:pt>
                <c:pt idx="13">
                  <c:v>42</c:v>
                </c:pt>
                <c:pt idx="14">
                  <c:v>170.4</c:v>
                </c:pt>
                <c:pt idx="15">
                  <c:v>60</c:v>
                </c:pt>
              </c:numCache>
            </c:numRef>
          </c:val>
        </c:ser>
        <c:ser>
          <c:idx val="1"/>
          <c:order val="1"/>
          <c:tx>
            <c:strRef>
              <c:f>'TDA SALMON PASSAGE (SEPT)'!$D$5</c:f>
              <c:strCache>
                <c:ptCount val="1"/>
                <c:pt idx="0">
                  <c:v>EAST</c:v>
                </c:pt>
              </c:strCache>
            </c:strRef>
          </c:tx>
          <c:marker>
            <c:symbol val="none"/>
          </c:marker>
          <c:cat>
            <c:numRef>
              <c:f>'TDA SALMON PASSAGE (SEPT)'!$B$6:$B$21</c:f>
              <c:numCache>
                <c:formatCode>h:mm</c:formatCode>
                <c:ptCount val="16"/>
                <c:pt idx="0">
                  <c:v>0.20833333333333334</c:v>
                </c:pt>
                <c:pt idx="1">
                  <c:v>0.25</c:v>
                </c:pt>
                <c:pt idx="2">
                  <c:v>0.29166666666666669</c:v>
                </c:pt>
                <c:pt idx="3">
                  <c:v>0.33333333333333331</c:v>
                </c:pt>
                <c:pt idx="4">
                  <c:v>0.375</c:v>
                </c:pt>
                <c:pt idx="5">
                  <c:v>0.41666666666666669</c:v>
                </c:pt>
                <c:pt idx="6">
                  <c:v>0.45833333333333331</c:v>
                </c:pt>
                <c:pt idx="7">
                  <c:v>0.5</c:v>
                </c:pt>
                <c:pt idx="8">
                  <c:v>0.54166666666666663</c:v>
                </c:pt>
                <c:pt idx="9">
                  <c:v>0.58333333333333337</c:v>
                </c:pt>
                <c:pt idx="10">
                  <c:v>0.625</c:v>
                </c:pt>
                <c:pt idx="11">
                  <c:v>0.66666666666666663</c:v>
                </c:pt>
                <c:pt idx="12">
                  <c:v>0.70833333333333337</c:v>
                </c:pt>
                <c:pt idx="13">
                  <c:v>0.75</c:v>
                </c:pt>
                <c:pt idx="14">
                  <c:v>0.79166666666666663</c:v>
                </c:pt>
                <c:pt idx="15">
                  <c:v>0.83333333333333337</c:v>
                </c:pt>
              </c:numCache>
            </c:numRef>
          </c:cat>
          <c:val>
            <c:numRef>
              <c:f>'TDA SALMON PASSAGE (SEPT)'!$D$6:$D$21</c:f>
              <c:numCache>
                <c:formatCode>0</c:formatCode>
                <c:ptCount val="16"/>
                <c:pt idx="0">
                  <c:v>114</c:v>
                </c:pt>
                <c:pt idx="1">
                  <c:v>1046.3999999999999</c:v>
                </c:pt>
                <c:pt idx="2">
                  <c:v>922.8</c:v>
                </c:pt>
                <c:pt idx="3">
                  <c:v>1213.2</c:v>
                </c:pt>
                <c:pt idx="4">
                  <c:v>1790.3999999999999</c:v>
                </c:pt>
                <c:pt idx="5">
                  <c:v>1814.3999999999999</c:v>
                </c:pt>
                <c:pt idx="6">
                  <c:v>1690.8</c:v>
                </c:pt>
                <c:pt idx="7">
                  <c:v>1630.8</c:v>
                </c:pt>
                <c:pt idx="8">
                  <c:v>1225.2</c:v>
                </c:pt>
                <c:pt idx="9">
                  <c:v>1046.3999999999999</c:v>
                </c:pt>
                <c:pt idx="10">
                  <c:v>1129.2</c:v>
                </c:pt>
                <c:pt idx="11">
                  <c:v>1434</c:v>
                </c:pt>
                <c:pt idx="12">
                  <c:v>1552.8</c:v>
                </c:pt>
                <c:pt idx="13">
                  <c:v>1290</c:v>
                </c:pt>
                <c:pt idx="14">
                  <c:v>1597.2</c:v>
                </c:pt>
                <c:pt idx="15">
                  <c:v>1179.5999999999999</c:v>
                </c:pt>
              </c:numCache>
            </c:numRef>
          </c:val>
        </c:ser>
        <c:marker val="1"/>
        <c:axId val="91496448"/>
        <c:axId val="91498752"/>
      </c:lineChart>
      <c:catAx>
        <c:axId val="91496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(DST)</a:t>
                </a:r>
              </a:p>
            </c:rich>
          </c:tx>
          <c:layout/>
        </c:title>
        <c:numFmt formatCode="h:mm" sourceLinked="1"/>
        <c:tickLblPos val="nextTo"/>
        <c:crossAx val="91498752"/>
        <c:crosses val="autoZero"/>
        <c:auto val="1"/>
        <c:lblAlgn val="ctr"/>
        <c:lblOffset val="100"/>
      </c:catAx>
      <c:valAx>
        <c:axId val="914987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SALMON COUNT</a:t>
                </a:r>
              </a:p>
            </c:rich>
          </c:tx>
          <c:layout/>
        </c:title>
        <c:numFmt formatCode="0" sourceLinked="1"/>
        <c:tickLblPos val="nextTo"/>
        <c:crossAx val="914964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8-Sep</a:t>
            </a:r>
          </a:p>
        </c:rich>
      </c:tx>
      <c:layout>
        <c:manualLayout>
          <c:xMode val="edge"/>
          <c:yMode val="edge"/>
          <c:x val="0.76217419777341211"/>
          <c:y val="4.9689440993788823E-2"/>
        </c:manualLayout>
      </c:layout>
      <c:overlay val="1"/>
    </c:title>
    <c:plotArea>
      <c:layout/>
      <c:lineChart>
        <c:grouping val="standard"/>
        <c:ser>
          <c:idx val="0"/>
          <c:order val="0"/>
          <c:tx>
            <c:strRef>
              <c:f>'TDA SALMON PASSAGE (SEPT)'!$C$25</c:f>
              <c:strCache>
                <c:ptCount val="1"/>
                <c:pt idx="0">
                  <c:v>NORTH</c:v>
                </c:pt>
              </c:strCache>
            </c:strRef>
          </c:tx>
          <c:marker>
            <c:symbol val="none"/>
          </c:marker>
          <c:cat>
            <c:numRef>
              <c:f>'TDA SALMON PASSAGE (SEPT)'!$B$26:$B$41</c:f>
              <c:numCache>
                <c:formatCode>h:mm</c:formatCode>
                <c:ptCount val="16"/>
                <c:pt idx="0">
                  <c:v>0.20833333333333334</c:v>
                </c:pt>
                <c:pt idx="1">
                  <c:v>0.25</c:v>
                </c:pt>
                <c:pt idx="2">
                  <c:v>0.29166666666666669</c:v>
                </c:pt>
                <c:pt idx="3">
                  <c:v>0.33333333333333331</c:v>
                </c:pt>
                <c:pt idx="4">
                  <c:v>0.375</c:v>
                </c:pt>
                <c:pt idx="5">
                  <c:v>0.41666666666666669</c:v>
                </c:pt>
                <c:pt idx="6">
                  <c:v>0.45833333333333331</c:v>
                </c:pt>
                <c:pt idx="7">
                  <c:v>0.5</c:v>
                </c:pt>
                <c:pt idx="8">
                  <c:v>0.54166666666666663</c:v>
                </c:pt>
                <c:pt idx="9">
                  <c:v>0.58333333333333337</c:v>
                </c:pt>
                <c:pt idx="10">
                  <c:v>0.625</c:v>
                </c:pt>
                <c:pt idx="11">
                  <c:v>0.66666666666666663</c:v>
                </c:pt>
                <c:pt idx="12">
                  <c:v>0.70833333333333337</c:v>
                </c:pt>
                <c:pt idx="13">
                  <c:v>0.75</c:v>
                </c:pt>
                <c:pt idx="14">
                  <c:v>0.79166666666666663</c:v>
                </c:pt>
                <c:pt idx="15">
                  <c:v>0.83333333333333337</c:v>
                </c:pt>
              </c:numCache>
            </c:numRef>
          </c:cat>
          <c:val>
            <c:numRef>
              <c:f>'TDA SALMON PASSAGE (SEPT)'!$C$26:$C$41</c:f>
              <c:numCache>
                <c:formatCode>0</c:formatCode>
                <c:ptCount val="16"/>
                <c:pt idx="0">
                  <c:v>60</c:v>
                </c:pt>
                <c:pt idx="1">
                  <c:v>181.2</c:v>
                </c:pt>
                <c:pt idx="2">
                  <c:v>126</c:v>
                </c:pt>
                <c:pt idx="3">
                  <c:v>260.39999999999998</c:v>
                </c:pt>
                <c:pt idx="4">
                  <c:v>268.8</c:v>
                </c:pt>
                <c:pt idx="5">
                  <c:v>178.79999999999998</c:v>
                </c:pt>
                <c:pt idx="6">
                  <c:v>158.4</c:v>
                </c:pt>
                <c:pt idx="7">
                  <c:v>109.2</c:v>
                </c:pt>
                <c:pt idx="8">
                  <c:v>93.6</c:v>
                </c:pt>
                <c:pt idx="9">
                  <c:v>99.6</c:v>
                </c:pt>
                <c:pt idx="10">
                  <c:v>111.6</c:v>
                </c:pt>
                <c:pt idx="11">
                  <c:v>152.4</c:v>
                </c:pt>
                <c:pt idx="12">
                  <c:v>195.6</c:v>
                </c:pt>
                <c:pt idx="13">
                  <c:v>324</c:v>
                </c:pt>
                <c:pt idx="14">
                  <c:v>194.4</c:v>
                </c:pt>
                <c:pt idx="15">
                  <c:v>46.8</c:v>
                </c:pt>
              </c:numCache>
            </c:numRef>
          </c:val>
        </c:ser>
        <c:ser>
          <c:idx val="1"/>
          <c:order val="1"/>
          <c:tx>
            <c:strRef>
              <c:f>'TDA SALMON PASSAGE (SEPT)'!$D$25</c:f>
              <c:strCache>
                <c:ptCount val="1"/>
                <c:pt idx="0">
                  <c:v>EAST</c:v>
                </c:pt>
              </c:strCache>
            </c:strRef>
          </c:tx>
          <c:marker>
            <c:symbol val="none"/>
          </c:marker>
          <c:cat>
            <c:numRef>
              <c:f>'TDA SALMON PASSAGE (SEPT)'!$B$26:$B$41</c:f>
              <c:numCache>
                <c:formatCode>h:mm</c:formatCode>
                <c:ptCount val="16"/>
                <c:pt idx="0">
                  <c:v>0.20833333333333334</c:v>
                </c:pt>
                <c:pt idx="1">
                  <c:v>0.25</c:v>
                </c:pt>
                <c:pt idx="2">
                  <c:v>0.29166666666666669</c:v>
                </c:pt>
                <c:pt idx="3">
                  <c:v>0.33333333333333331</c:v>
                </c:pt>
                <c:pt idx="4">
                  <c:v>0.375</c:v>
                </c:pt>
                <c:pt idx="5">
                  <c:v>0.41666666666666669</c:v>
                </c:pt>
                <c:pt idx="6">
                  <c:v>0.45833333333333331</c:v>
                </c:pt>
                <c:pt idx="7">
                  <c:v>0.5</c:v>
                </c:pt>
                <c:pt idx="8">
                  <c:v>0.54166666666666663</c:v>
                </c:pt>
                <c:pt idx="9">
                  <c:v>0.58333333333333337</c:v>
                </c:pt>
                <c:pt idx="10">
                  <c:v>0.625</c:v>
                </c:pt>
                <c:pt idx="11">
                  <c:v>0.66666666666666663</c:v>
                </c:pt>
                <c:pt idx="12">
                  <c:v>0.70833333333333337</c:v>
                </c:pt>
                <c:pt idx="13">
                  <c:v>0.75</c:v>
                </c:pt>
                <c:pt idx="14">
                  <c:v>0.79166666666666663</c:v>
                </c:pt>
                <c:pt idx="15">
                  <c:v>0.83333333333333337</c:v>
                </c:pt>
              </c:numCache>
            </c:numRef>
          </c:cat>
          <c:val>
            <c:numRef>
              <c:f>'TDA SALMON PASSAGE (SEPT)'!$D$26:$D$41</c:f>
              <c:numCache>
                <c:formatCode>0</c:formatCode>
                <c:ptCount val="16"/>
                <c:pt idx="0">
                  <c:v>310.8</c:v>
                </c:pt>
                <c:pt idx="1">
                  <c:v>1411.2</c:v>
                </c:pt>
                <c:pt idx="2">
                  <c:v>2161.1999999999998</c:v>
                </c:pt>
                <c:pt idx="3">
                  <c:v>2336.4</c:v>
                </c:pt>
                <c:pt idx="4">
                  <c:v>2509.1999999999998</c:v>
                </c:pt>
                <c:pt idx="5">
                  <c:v>2575.1999999999998</c:v>
                </c:pt>
                <c:pt idx="6">
                  <c:v>2398.7999999999997</c:v>
                </c:pt>
                <c:pt idx="7">
                  <c:v>1776</c:v>
                </c:pt>
                <c:pt idx="8">
                  <c:v>2415.6</c:v>
                </c:pt>
                <c:pt idx="9">
                  <c:v>2620.7999999999997</c:v>
                </c:pt>
                <c:pt idx="10">
                  <c:v>2564.4</c:v>
                </c:pt>
                <c:pt idx="11">
                  <c:v>2720.4</c:v>
                </c:pt>
                <c:pt idx="12">
                  <c:v>2878.7999999999997</c:v>
                </c:pt>
                <c:pt idx="13">
                  <c:v>2721.6</c:v>
                </c:pt>
                <c:pt idx="14">
                  <c:v>2115.6</c:v>
                </c:pt>
                <c:pt idx="15">
                  <c:v>1210.8</c:v>
                </c:pt>
              </c:numCache>
            </c:numRef>
          </c:val>
        </c:ser>
        <c:marker val="1"/>
        <c:axId val="91548672"/>
        <c:axId val="91550848"/>
      </c:lineChart>
      <c:catAx>
        <c:axId val="915486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(DST)</a:t>
                </a:r>
              </a:p>
            </c:rich>
          </c:tx>
          <c:layout/>
        </c:title>
        <c:numFmt formatCode="h:mm" sourceLinked="1"/>
        <c:tickLblPos val="nextTo"/>
        <c:crossAx val="91550848"/>
        <c:crosses val="autoZero"/>
        <c:auto val="1"/>
        <c:lblAlgn val="ctr"/>
        <c:lblOffset val="100"/>
      </c:catAx>
      <c:valAx>
        <c:axId val="9155084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SALMON COUNT</a:t>
                </a:r>
              </a:p>
            </c:rich>
          </c:tx>
          <c:layout/>
        </c:title>
        <c:numFmt formatCode="0" sourceLinked="1"/>
        <c:tickLblPos val="nextTo"/>
        <c:crossAx val="91548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9-Sep</a:t>
            </a:r>
          </a:p>
        </c:rich>
      </c:tx>
      <c:layout>
        <c:manualLayout>
          <c:xMode val="edge"/>
          <c:yMode val="edge"/>
          <c:x val="0.76474771694795562"/>
          <c:y val="4.5128205128205125E-2"/>
        </c:manualLayout>
      </c:layout>
      <c:overlay val="1"/>
    </c:title>
    <c:plotArea>
      <c:layout/>
      <c:lineChart>
        <c:grouping val="standard"/>
        <c:ser>
          <c:idx val="0"/>
          <c:order val="0"/>
          <c:tx>
            <c:strRef>
              <c:f>'TDA SALMON PASSAGE (SEPT)'!$C$45</c:f>
              <c:strCache>
                <c:ptCount val="1"/>
                <c:pt idx="0">
                  <c:v>NORTH</c:v>
                </c:pt>
              </c:strCache>
            </c:strRef>
          </c:tx>
          <c:marker>
            <c:symbol val="none"/>
          </c:marker>
          <c:cat>
            <c:numRef>
              <c:f>'TDA SALMON PASSAGE (SEPT)'!$B$46:$B$61</c:f>
              <c:numCache>
                <c:formatCode>h:mm</c:formatCode>
                <c:ptCount val="16"/>
                <c:pt idx="0">
                  <c:v>0.20833333333333334</c:v>
                </c:pt>
                <c:pt idx="1">
                  <c:v>0.25</c:v>
                </c:pt>
                <c:pt idx="2">
                  <c:v>0.29166666666666669</c:v>
                </c:pt>
                <c:pt idx="3">
                  <c:v>0.33333333333333331</c:v>
                </c:pt>
                <c:pt idx="4">
                  <c:v>0.375</c:v>
                </c:pt>
                <c:pt idx="5">
                  <c:v>0.41666666666666669</c:v>
                </c:pt>
                <c:pt idx="6">
                  <c:v>0.45833333333333331</c:v>
                </c:pt>
                <c:pt idx="7">
                  <c:v>0.5</c:v>
                </c:pt>
                <c:pt idx="8">
                  <c:v>0.54166666666666663</c:v>
                </c:pt>
                <c:pt idx="9">
                  <c:v>0.58333333333333337</c:v>
                </c:pt>
                <c:pt idx="10">
                  <c:v>0.625</c:v>
                </c:pt>
                <c:pt idx="11">
                  <c:v>0.66666666666666663</c:v>
                </c:pt>
                <c:pt idx="12">
                  <c:v>0.70833333333333337</c:v>
                </c:pt>
                <c:pt idx="13">
                  <c:v>0.75</c:v>
                </c:pt>
                <c:pt idx="14">
                  <c:v>0.79166666666666663</c:v>
                </c:pt>
                <c:pt idx="15">
                  <c:v>0.83333333333333337</c:v>
                </c:pt>
              </c:numCache>
            </c:numRef>
          </c:cat>
          <c:val>
            <c:numRef>
              <c:f>'TDA SALMON PASSAGE (SEPT)'!$C$46:$C$61</c:f>
              <c:numCache>
                <c:formatCode>0</c:formatCode>
                <c:ptCount val="16"/>
                <c:pt idx="0">
                  <c:v>78</c:v>
                </c:pt>
                <c:pt idx="1">
                  <c:v>145.19999999999999</c:v>
                </c:pt>
                <c:pt idx="2">
                  <c:v>238.79999999999998</c:v>
                </c:pt>
                <c:pt idx="3">
                  <c:v>1189.2</c:v>
                </c:pt>
                <c:pt idx="4">
                  <c:v>1214.3999999999999</c:v>
                </c:pt>
                <c:pt idx="5">
                  <c:v>853.19999999999993</c:v>
                </c:pt>
                <c:pt idx="6">
                  <c:v>615.6</c:v>
                </c:pt>
                <c:pt idx="7">
                  <c:v>441.59999999999997</c:v>
                </c:pt>
                <c:pt idx="8">
                  <c:v>441.59999999999997</c:v>
                </c:pt>
                <c:pt idx="9">
                  <c:v>559.19999999999993</c:v>
                </c:pt>
                <c:pt idx="10">
                  <c:v>964.8</c:v>
                </c:pt>
                <c:pt idx="11">
                  <c:v>1002</c:v>
                </c:pt>
                <c:pt idx="12">
                  <c:v>874.8</c:v>
                </c:pt>
                <c:pt idx="13">
                  <c:v>722.4</c:v>
                </c:pt>
                <c:pt idx="14">
                  <c:v>211.2</c:v>
                </c:pt>
                <c:pt idx="15">
                  <c:v>56.4</c:v>
                </c:pt>
              </c:numCache>
            </c:numRef>
          </c:val>
        </c:ser>
        <c:ser>
          <c:idx val="1"/>
          <c:order val="1"/>
          <c:tx>
            <c:strRef>
              <c:f>'TDA SALMON PASSAGE (SEPT)'!$D$45</c:f>
              <c:strCache>
                <c:ptCount val="1"/>
                <c:pt idx="0">
                  <c:v>EAST</c:v>
                </c:pt>
              </c:strCache>
            </c:strRef>
          </c:tx>
          <c:marker>
            <c:symbol val="none"/>
          </c:marker>
          <c:cat>
            <c:numRef>
              <c:f>'TDA SALMON PASSAGE (SEPT)'!$B$46:$B$61</c:f>
              <c:numCache>
                <c:formatCode>h:mm</c:formatCode>
                <c:ptCount val="16"/>
                <c:pt idx="0">
                  <c:v>0.20833333333333334</c:v>
                </c:pt>
                <c:pt idx="1">
                  <c:v>0.25</c:v>
                </c:pt>
                <c:pt idx="2">
                  <c:v>0.29166666666666669</c:v>
                </c:pt>
                <c:pt idx="3">
                  <c:v>0.33333333333333331</c:v>
                </c:pt>
                <c:pt idx="4">
                  <c:v>0.375</c:v>
                </c:pt>
                <c:pt idx="5">
                  <c:v>0.41666666666666669</c:v>
                </c:pt>
                <c:pt idx="6">
                  <c:v>0.45833333333333331</c:v>
                </c:pt>
                <c:pt idx="7">
                  <c:v>0.5</c:v>
                </c:pt>
                <c:pt idx="8">
                  <c:v>0.54166666666666663</c:v>
                </c:pt>
                <c:pt idx="9">
                  <c:v>0.58333333333333337</c:v>
                </c:pt>
                <c:pt idx="10">
                  <c:v>0.625</c:v>
                </c:pt>
                <c:pt idx="11">
                  <c:v>0.66666666666666663</c:v>
                </c:pt>
                <c:pt idx="12">
                  <c:v>0.70833333333333337</c:v>
                </c:pt>
                <c:pt idx="13">
                  <c:v>0.75</c:v>
                </c:pt>
                <c:pt idx="14">
                  <c:v>0.79166666666666663</c:v>
                </c:pt>
                <c:pt idx="15">
                  <c:v>0.83333333333333337</c:v>
                </c:pt>
              </c:numCache>
            </c:numRef>
          </c:cat>
          <c:val>
            <c:numRef>
              <c:f>'TDA SALMON PASSAGE (SEPT)'!$D$46:$D$61</c:f>
              <c:numCache>
                <c:formatCode>0</c:formatCode>
                <c:ptCount val="16"/>
                <c:pt idx="0">
                  <c:v>181.2</c:v>
                </c:pt>
                <c:pt idx="1">
                  <c:v>1380</c:v>
                </c:pt>
                <c:pt idx="2">
                  <c:v>2739.6</c:v>
                </c:pt>
                <c:pt idx="3">
                  <c:v>3014.4</c:v>
                </c:pt>
                <c:pt idx="4">
                  <c:v>3180</c:v>
                </c:pt>
                <c:pt idx="5">
                  <c:v>3870</c:v>
                </c:pt>
                <c:pt idx="6">
                  <c:v>2770.7999999999997</c:v>
                </c:pt>
                <c:pt idx="7">
                  <c:v>2892</c:v>
                </c:pt>
                <c:pt idx="8">
                  <c:v>2298</c:v>
                </c:pt>
                <c:pt idx="9">
                  <c:v>1983.6</c:v>
                </c:pt>
                <c:pt idx="10">
                  <c:v>2204.4</c:v>
                </c:pt>
                <c:pt idx="11">
                  <c:v>2956.7999999999997</c:v>
                </c:pt>
                <c:pt idx="12">
                  <c:v>2875.2</c:v>
                </c:pt>
                <c:pt idx="13">
                  <c:v>2344.7999999999997</c:v>
                </c:pt>
                <c:pt idx="14">
                  <c:v>3142.7999999999997</c:v>
                </c:pt>
                <c:pt idx="15">
                  <c:v>1021.1999999999999</c:v>
                </c:pt>
              </c:numCache>
            </c:numRef>
          </c:val>
        </c:ser>
        <c:marker val="1"/>
        <c:axId val="76429184"/>
        <c:axId val="76451840"/>
      </c:lineChart>
      <c:catAx>
        <c:axId val="764291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(DST)</a:t>
                </a:r>
              </a:p>
            </c:rich>
          </c:tx>
          <c:layout/>
        </c:title>
        <c:numFmt formatCode="h:mm" sourceLinked="1"/>
        <c:tickLblPos val="nextTo"/>
        <c:crossAx val="76451840"/>
        <c:crosses val="autoZero"/>
        <c:auto val="1"/>
        <c:lblAlgn val="ctr"/>
        <c:lblOffset val="100"/>
      </c:catAx>
      <c:valAx>
        <c:axId val="764518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SALMON COUNT</a:t>
                </a:r>
              </a:p>
            </c:rich>
          </c:tx>
          <c:layout/>
        </c:title>
        <c:numFmt formatCode="0" sourceLinked="1"/>
        <c:tickLblPos val="nextTo"/>
        <c:crossAx val="764291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10-Sep</a:t>
            </a:r>
          </a:p>
        </c:rich>
      </c:tx>
      <c:layout>
        <c:manualLayout>
          <c:xMode val="edge"/>
          <c:yMode val="edge"/>
          <c:x val="0.75702544031311236"/>
          <c:y val="5.3997923156801728E-2"/>
        </c:manualLayout>
      </c:layout>
      <c:overlay val="1"/>
    </c:title>
    <c:plotArea>
      <c:layout/>
      <c:lineChart>
        <c:grouping val="standard"/>
        <c:ser>
          <c:idx val="0"/>
          <c:order val="0"/>
          <c:tx>
            <c:strRef>
              <c:f>'TDA SALMON PASSAGE (SEPT)'!$C$65</c:f>
              <c:strCache>
                <c:ptCount val="1"/>
                <c:pt idx="0">
                  <c:v>NORTH</c:v>
                </c:pt>
              </c:strCache>
            </c:strRef>
          </c:tx>
          <c:marker>
            <c:symbol val="none"/>
          </c:marker>
          <c:cat>
            <c:numRef>
              <c:f>'TDA SALMON PASSAGE (SEPT)'!$B$66:$B$81</c:f>
              <c:numCache>
                <c:formatCode>h:mm</c:formatCode>
                <c:ptCount val="16"/>
                <c:pt idx="0">
                  <c:v>0.20833333333333334</c:v>
                </c:pt>
                <c:pt idx="1">
                  <c:v>0.25</c:v>
                </c:pt>
                <c:pt idx="2">
                  <c:v>0.29166666666666669</c:v>
                </c:pt>
                <c:pt idx="3">
                  <c:v>0.33333333333333331</c:v>
                </c:pt>
                <c:pt idx="4">
                  <c:v>0.375</c:v>
                </c:pt>
                <c:pt idx="5">
                  <c:v>0.41666666666666669</c:v>
                </c:pt>
                <c:pt idx="6">
                  <c:v>0.45833333333333331</c:v>
                </c:pt>
                <c:pt idx="7">
                  <c:v>0.5</c:v>
                </c:pt>
                <c:pt idx="8">
                  <c:v>0.54166666666666663</c:v>
                </c:pt>
                <c:pt idx="9">
                  <c:v>0.58333333333333337</c:v>
                </c:pt>
                <c:pt idx="10">
                  <c:v>0.625</c:v>
                </c:pt>
                <c:pt idx="11">
                  <c:v>0.66666666666666663</c:v>
                </c:pt>
                <c:pt idx="12">
                  <c:v>0.70833333333333337</c:v>
                </c:pt>
                <c:pt idx="13">
                  <c:v>0.75</c:v>
                </c:pt>
                <c:pt idx="14">
                  <c:v>0.79166666666666663</c:v>
                </c:pt>
                <c:pt idx="15">
                  <c:v>0.83333333333333337</c:v>
                </c:pt>
              </c:numCache>
            </c:numRef>
          </c:cat>
          <c:val>
            <c:numRef>
              <c:f>'TDA SALMON PASSAGE (SEPT)'!$C$66:$C$81</c:f>
              <c:numCache>
                <c:formatCode>0</c:formatCode>
                <c:ptCount val="16"/>
                <c:pt idx="0">
                  <c:v>78</c:v>
                </c:pt>
                <c:pt idx="1">
                  <c:v>283.2</c:v>
                </c:pt>
                <c:pt idx="2">
                  <c:v>300</c:v>
                </c:pt>
                <c:pt idx="3">
                  <c:v>1154.3999999999999</c:v>
                </c:pt>
                <c:pt idx="4">
                  <c:v>1615.2</c:v>
                </c:pt>
                <c:pt idx="5">
                  <c:v>808.8</c:v>
                </c:pt>
                <c:pt idx="6">
                  <c:v>476.4</c:v>
                </c:pt>
                <c:pt idx="7">
                  <c:v>441.59999999999997</c:v>
                </c:pt>
                <c:pt idx="8">
                  <c:v>292.8</c:v>
                </c:pt>
                <c:pt idx="9">
                  <c:v>374.4</c:v>
                </c:pt>
                <c:pt idx="10">
                  <c:v>366</c:v>
                </c:pt>
                <c:pt idx="11">
                  <c:v>459.59999999999997</c:v>
                </c:pt>
                <c:pt idx="12">
                  <c:v>531.6</c:v>
                </c:pt>
                <c:pt idx="13">
                  <c:v>270</c:v>
                </c:pt>
                <c:pt idx="14">
                  <c:v>86.399999999999991</c:v>
                </c:pt>
                <c:pt idx="15">
                  <c:v>27.599999999999998</c:v>
                </c:pt>
              </c:numCache>
            </c:numRef>
          </c:val>
        </c:ser>
        <c:ser>
          <c:idx val="1"/>
          <c:order val="1"/>
          <c:tx>
            <c:strRef>
              <c:f>'TDA SALMON PASSAGE (SEPT)'!$D$65</c:f>
              <c:strCache>
                <c:ptCount val="1"/>
                <c:pt idx="0">
                  <c:v>EAST</c:v>
                </c:pt>
              </c:strCache>
            </c:strRef>
          </c:tx>
          <c:marker>
            <c:symbol val="none"/>
          </c:marker>
          <c:cat>
            <c:numRef>
              <c:f>'TDA SALMON PASSAGE (SEPT)'!$B$66:$B$81</c:f>
              <c:numCache>
                <c:formatCode>h:mm</c:formatCode>
                <c:ptCount val="16"/>
                <c:pt idx="0">
                  <c:v>0.20833333333333334</c:v>
                </c:pt>
                <c:pt idx="1">
                  <c:v>0.25</c:v>
                </c:pt>
                <c:pt idx="2">
                  <c:v>0.29166666666666669</c:v>
                </c:pt>
                <c:pt idx="3">
                  <c:v>0.33333333333333331</c:v>
                </c:pt>
                <c:pt idx="4">
                  <c:v>0.375</c:v>
                </c:pt>
                <c:pt idx="5">
                  <c:v>0.41666666666666669</c:v>
                </c:pt>
                <c:pt idx="6">
                  <c:v>0.45833333333333331</c:v>
                </c:pt>
                <c:pt idx="7">
                  <c:v>0.5</c:v>
                </c:pt>
                <c:pt idx="8">
                  <c:v>0.54166666666666663</c:v>
                </c:pt>
                <c:pt idx="9">
                  <c:v>0.58333333333333337</c:v>
                </c:pt>
                <c:pt idx="10">
                  <c:v>0.625</c:v>
                </c:pt>
                <c:pt idx="11">
                  <c:v>0.66666666666666663</c:v>
                </c:pt>
                <c:pt idx="12">
                  <c:v>0.70833333333333337</c:v>
                </c:pt>
                <c:pt idx="13">
                  <c:v>0.75</c:v>
                </c:pt>
                <c:pt idx="14">
                  <c:v>0.79166666666666663</c:v>
                </c:pt>
                <c:pt idx="15">
                  <c:v>0.83333333333333337</c:v>
                </c:pt>
              </c:numCache>
            </c:numRef>
          </c:cat>
          <c:val>
            <c:numRef>
              <c:f>'TDA SALMON PASSAGE (SEPT)'!$D$66:$D$81</c:f>
              <c:numCache>
                <c:formatCode>0</c:formatCode>
                <c:ptCount val="16"/>
                <c:pt idx="0">
                  <c:v>444</c:v>
                </c:pt>
                <c:pt idx="1">
                  <c:v>1447.2</c:v>
                </c:pt>
                <c:pt idx="2">
                  <c:v>1849.1999999999998</c:v>
                </c:pt>
                <c:pt idx="3">
                  <c:v>2661.6</c:v>
                </c:pt>
                <c:pt idx="4">
                  <c:v>2762.4</c:v>
                </c:pt>
                <c:pt idx="5">
                  <c:v>2858.4</c:v>
                </c:pt>
                <c:pt idx="6">
                  <c:v>3044.4</c:v>
                </c:pt>
                <c:pt idx="7">
                  <c:v>2383.1999999999998</c:v>
                </c:pt>
                <c:pt idx="8">
                  <c:v>2036.3999999999999</c:v>
                </c:pt>
                <c:pt idx="9">
                  <c:v>1896</c:v>
                </c:pt>
                <c:pt idx="10">
                  <c:v>2221.1999999999998</c:v>
                </c:pt>
                <c:pt idx="11">
                  <c:v>2504.4</c:v>
                </c:pt>
                <c:pt idx="12">
                  <c:v>2998.7999999999997</c:v>
                </c:pt>
                <c:pt idx="13">
                  <c:v>2708.4</c:v>
                </c:pt>
                <c:pt idx="14">
                  <c:v>2698.7999999999997</c:v>
                </c:pt>
                <c:pt idx="15">
                  <c:v>1593.6</c:v>
                </c:pt>
              </c:numCache>
            </c:numRef>
          </c:val>
        </c:ser>
        <c:marker val="1"/>
        <c:axId val="95691520"/>
        <c:axId val="95693440"/>
      </c:lineChart>
      <c:catAx>
        <c:axId val="95691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(DST)</a:t>
                </a:r>
              </a:p>
            </c:rich>
          </c:tx>
          <c:layout/>
        </c:title>
        <c:numFmt formatCode="h:mm" sourceLinked="1"/>
        <c:tickLblPos val="nextTo"/>
        <c:crossAx val="95693440"/>
        <c:crosses val="autoZero"/>
        <c:auto val="1"/>
        <c:lblAlgn val="ctr"/>
        <c:lblOffset val="100"/>
      </c:catAx>
      <c:valAx>
        <c:axId val="956934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TOTAL SALMON COUNT</a:t>
                </a:r>
              </a:p>
            </c:rich>
          </c:tx>
          <c:layout/>
        </c:title>
        <c:numFmt formatCode="0" sourceLinked="1"/>
        <c:tickLblPos val="nextTo"/>
        <c:crossAx val="956915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5</xdr:row>
      <xdr:rowOff>19050</xdr:rowOff>
    </xdr:from>
    <xdr:to>
      <xdr:col>16</xdr:col>
      <xdr:colOff>0</xdr:colOff>
      <xdr:row>20</xdr:row>
      <xdr:rowOff>190500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19049</xdr:colOff>
      <xdr:row>24</xdr:row>
      <xdr:rowOff>180975</xdr:rowOff>
    </xdr:from>
    <xdr:to>
      <xdr:col>15</xdr:col>
      <xdr:colOff>600074</xdr:colOff>
      <xdr:row>41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9524</xdr:colOff>
      <xdr:row>44</xdr:row>
      <xdr:rowOff>133349</xdr:rowOff>
    </xdr:from>
    <xdr:to>
      <xdr:col>15</xdr:col>
      <xdr:colOff>590549</xdr:colOff>
      <xdr:row>60</xdr:row>
      <xdr:rowOff>180974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9524</xdr:colOff>
      <xdr:row>64</xdr:row>
      <xdr:rowOff>180974</xdr:rowOff>
    </xdr:from>
    <xdr:to>
      <xdr:col>15</xdr:col>
      <xdr:colOff>609599</xdr:colOff>
      <xdr:row>80</xdr:row>
      <xdr:rowOff>190499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I82"/>
  <sheetViews>
    <sheetView tabSelected="1" workbookViewId="0">
      <selection activeCell="C63" sqref="C63:D63"/>
    </sheetView>
  </sheetViews>
  <sheetFormatPr defaultRowHeight="15"/>
  <cols>
    <col min="1" max="2" width="8.85546875" customWidth="1"/>
    <col min="3" max="4" width="8.7109375" style="38" customWidth="1"/>
    <col min="5" max="5" width="1.140625" style="6" customWidth="1"/>
    <col min="6" max="7" width="9.140625" style="2"/>
    <col min="8" max="8" width="6.42578125" customWidth="1"/>
    <col min="18" max="19" width="8.7109375" customWidth="1"/>
  </cols>
  <sheetData>
    <row r="2" spans="1:21" ht="18.75">
      <c r="B2" s="19" t="s">
        <v>4</v>
      </c>
    </row>
    <row r="4" spans="1:21" ht="18.75">
      <c r="A4" s="17">
        <v>41889</v>
      </c>
      <c r="B4" s="17"/>
      <c r="C4" s="39"/>
      <c r="D4" s="39"/>
      <c r="E4" s="5"/>
      <c r="F4" s="2" t="s">
        <v>3</v>
      </c>
      <c r="R4" s="47" t="s">
        <v>6</v>
      </c>
      <c r="S4" s="50"/>
      <c r="T4" s="48" t="s">
        <v>7</v>
      </c>
      <c r="U4" s="48"/>
    </row>
    <row r="5" spans="1:21">
      <c r="C5" s="40" t="s">
        <v>0</v>
      </c>
      <c r="D5" s="40" t="s">
        <v>1</v>
      </c>
      <c r="E5" s="30"/>
      <c r="F5" s="31" t="s">
        <v>0</v>
      </c>
      <c r="G5" s="31" t="s">
        <v>1</v>
      </c>
      <c r="R5" s="29" t="s">
        <v>0</v>
      </c>
      <c r="S5" s="51" t="s">
        <v>1</v>
      </c>
      <c r="T5" s="29" t="s">
        <v>0</v>
      </c>
      <c r="U5" s="29" t="s">
        <v>1</v>
      </c>
    </row>
    <row r="6" spans="1:21">
      <c r="B6" s="20">
        <v>0.20833333333333334</v>
      </c>
      <c r="C6" s="41">
        <v>10.799999999999999</v>
      </c>
      <c r="D6" s="41">
        <v>114</v>
      </c>
      <c r="E6" s="10"/>
      <c r="F6" s="4">
        <f t="shared" ref="F6:F22" si="0">C6/SUM(C6:D6)</f>
        <v>8.6538461538461536E-2</v>
      </c>
      <c r="G6" s="4">
        <f t="shared" ref="G6:G22" si="1">D6/SUM(C6:D6)</f>
        <v>0.91346153846153844</v>
      </c>
      <c r="R6" s="3">
        <v>9</v>
      </c>
      <c r="S6" s="57">
        <v>95</v>
      </c>
      <c r="T6" s="3">
        <f>R6*1.2</f>
        <v>10.799999999999999</v>
      </c>
      <c r="U6" s="3">
        <f>S6*1.2</f>
        <v>114</v>
      </c>
    </row>
    <row r="7" spans="1:21">
      <c r="B7" s="21">
        <v>0.25</v>
      </c>
      <c r="C7" s="42">
        <v>24</v>
      </c>
      <c r="D7" s="42">
        <v>1046.3999999999999</v>
      </c>
      <c r="E7" s="11"/>
      <c r="F7" s="7">
        <f t="shared" si="0"/>
        <v>2.2421524663677132E-2</v>
      </c>
      <c r="G7" s="7">
        <f t="shared" si="1"/>
        <v>0.97757847533632292</v>
      </c>
      <c r="R7" s="6">
        <v>20</v>
      </c>
      <c r="S7" s="55">
        <v>872</v>
      </c>
      <c r="T7" s="6">
        <f t="shared" ref="T7:T21" si="2">R7*1.2</f>
        <v>24</v>
      </c>
      <c r="U7" s="6">
        <f t="shared" ref="U7:U21" si="3">S7*1.2</f>
        <v>1046.3999999999999</v>
      </c>
    </row>
    <row r="8" spans="1:21">
      <c r="B8" s="21">
        <v>0.29166666666666669</v>
      </c>
      <c r="C8" s="42">
        <v>86.399999999999991</v>
      </c>
      <c r="D8" s="42">
        <v>922.8</v>
      </c>
      <c r="E8" s="11"/>
      <c r="F8" s="7">
        <f t="shared" si="0"/>
        <v>8.5612366230677764E-2</v>
      </c>
      <c r="G8" s="7">
        <f t="shared" si="1"/>
        <v>0.91438763376932231</v>
      </c>
      <c r="R8" s="6">
        <v>72</v>
      </c>
      <c r="S8" s="55">
        <v>769</v>
      </c>
      <c r="T8" s="6">
        <f t="shared" si="2"/>
        <v>86.399999999999991</v>
      </c>
      <c r="U8" s="6">
        <f t="shared" si="3"/>
        <v>922.8</v>
      </c>
    </row>
    <row r="9" spans="1:21">
      <c r="B9" s="21">
        <v>0.33333333333333331</v>
      </c>
      <c r="C9" s="42">
        <v>235.2</v>
      </c>
      <c r="D9" s="42">
        <v>1213.2</v>
      </c>
      <c r="E9" s="11"/>
      <c r="F9" s="7">
        <f t="shared" si="0"/>
        <v>0.16238608119304057</v>
      </c>
      <c r="G9" s="7">
        <f t="shared" si="1"/>
        <v>0.83761391880695935</v>
      </c>
      <c r="R9" s="6">
        <v>196</v>
      </c>
      <c r="S9" s="55">
        <v>1011</v>
      </c>
      <c r="T9" s="6">
        <f t="shared" si="2"/>
        <v>235.2</v>
      </c>
      <c r="U9" s="6">
        <f t="shared" si="3"/>
        <v>1213.2</v>
      </c>
    </row>
    <row r="10" spans="1:21">
      <c r="B10" s="21">
        <v>0.375</v>
      </c>
      <c r="C10" s="42">
        <v>108</v>
      </c>
      <c r="D10" s="42">
        <v>1790.3999999999999</v>
      </c>
      <c r="E10" s="11"/>
      <c r="F10" s="7">
        <f t="shared" si="0"/>
        <v>5.6890012642225034E-2</v>
      </c>
      <c r="G10" s="7">
        <f t="shared" si="1"/>
        <v>0.94310998735777496</v>
      </c>
      <c r="R10" s="6">
        <v>90</v>
      </c>
      <c r="S10" s="55">
        <v>1492</v>
      </c>
      <c r="T10" s="6">
        <f t="shared" si="2"/>
        <v>108</v>
      </c>
      <c r="U10" s="6">
        <f t="shared" si="3"/>
        <v>1790.3999999999999</v>
      </c>
    </row>
    <row r="11" spans="1:21">
      <c r="B11" s="21">
        <v>0.41666666666666669</v>
      </c>
      <c r="C11" s="42">
        <v>82.8</v>
      </c>
      <c r="D11" s="42">
        <v>1814.3999999999999</v>
      </c>
      <c r="E11" s="11"/>
      <c r="F11" s="7">
        <f t="shared" si="0"/>
        <v>4.3643263757115754E-2</v>
      </c>
      <c r="G11" s="7">
        <f t="shared" si="1"/>
        <v>0.95635673624288431</v>
      </c>
      <c r="R11" s="6">
        <v>69</v>
      </c>
      <c r="S11" s="55">
        <v>1512</v>
      </c>
      <c r="T11" s="6">
        <f t="shared" si="2"/>
        <v>82.8</v>
      </c>
      <c r="U11" s="6">
        <f t="shared" si="3"/>
        <v>1814.3999999999999</v>
      </c>
    </row>
    <row r="12" spans="1:21">
      <c r="B12" s="21">
        <v>0.45833333333333331</v>
      </c>
      <c r="C12" s="42">
        <v>45.6</v>
      </c>
      <c r="D12" s="42">
        <v>1690.8</v>
      </c>
      <c r="E12" s="11"/>
      <c r="F12" s="7">
        <f t="shared" si="0"/>
        <v>2.6261230131306153E-2</v>
      </c>
      <c r="G12" s="7">
        <f t="shared" si="1"/>
        <v>0.9737387698686939</v>
      </c>
      <c r="R12" s="6">
        <v>38</v>
      </c>
      <c r="S12" s="55">
        <v>1409</v>
      </c>
      <c r="T12" s="6">
        <f t="shared" si="2"/>
        <v>45.6</v>
      </c>
      <c r="U12" s="6">
        <f t="shared" si="3"/>
        <v>1690.8</v>
      </c>
    </row>
    <row r="13" spans="1:21">
      <c r="B13" s="21">
        <v>0.5</v>
      </c>
      <c r="C13" s="42">
        <v>51.6</v>
      </c>
      <c r="D13" s="42">
        <v>1630.8</v>
      </c>
      <c r="E13" s="11"/>
      <c r="F13" s="7">
        <f t="shared" si="0"/>
        <v>3.067047075606277E-2</v>
      </c>
      <c r="G13" s="7">
        <f t="shared" si="1"/>
        <v>0.96932952924393734</v>
      </c>
      <c r="R13" s="6">
        <v>43</v>
      </c>
      <c r="S13" s="55">
        <v>1359</v>
      </c>
      <c r="T13" s="6">
        <f t="shared" si="2"/>
        <v>51.6</v>
      </c>
      <c r="U13" s="6">
        <f t="shared" si="3"/>
        <v>1630.8</v>
      </c>
    </row>
    <row r="14" spans="1:21">
      <c r="B14" s="21">
        <v>0.54166666666666663</v>
      </c>
      <c r="C14" s="42">
        <v>8.4</v>
      </c>
      <c r="D14" s="42">
        <v>1225.2</v>
      </c>
      <c r="E14" s="11"/>
      <c r="F14" s="7">
        <f t="shared" si="0"/>
        <v>6.8093385214007774E-3</v>
      </c>
      <c r="G14" s="7">
        <f t="shared" si="1"/>
        <v>0.99319066147859913</v>
      </c>
      <c r="R14" s="6">
        <v>7</v>
      </c>
      <c r="S14" s="55">
        <v>1021</v>
      </c>
      <c r="T14" s="6">
        <f t="shared" si="2"/>
        <v>8.4</v>
      </c>
      <c r="U14" s="6">
        <f t="shared" si="3"/>
        <v>1225.2</v>
      </c>
    </row>
    <row r="15" spans="1:21">
      <c r="B15" s="21">
        <v>0.58333333333333337</v>
      </c>
      <c r="C15" s="42">
        <v>16.8</v>
      </c>
      <c r="D15" s="42">
        <v>1046.3999999999999</v>
      </c>
      <c r="E15" s="11"/>
      <c r="F15" s="7">
        <f t="shared" si="0"/>
        <v>1.5801354401805873E-2</v>
      </c>
      <c r="G15" s="7">
        <f t="shared" si="1"/>
        <v>0.98419864559819414</v>
      </c>
      <c r="R15" s="6">
        <v>14</v>
      </c>
      <c r="S15" s="55">
        <v>872</v>
      </c>
      <c r="T15" s="6">
        <f t="shared" si="2"/>
        <v>16.8</v>
      </c>
      <c r="U15" s="6">
        <f t="shared" si="3"/>
        <v>1046.3999999999999</v>
      </c>
    </row>
    <row r="16" spans="1:21">
      <c r="B16" s="21">
        <v>0.625</v>
      </c>
      <c r="C16" s="42">
        <v>15.6</v>
      </c>
      <c r="D16" s="42">
        <v>1129.2</v>
      </c>
      <c r="E16" s="11"/>
      <c r="F16" s="7">
        <f t="shared" si="0"/>
        <v>1.3626834381551363E-2</v>
      </c>
      <c r="G16" s="7">
        <f t="shared" si="1"/>
        <v>0.98637316561844868</v>
      </c>
      <c r="R16" s="6">
        <v>13</v>
      </c>
      <c r="S16" s="55">
        <v>941</v>
      </c>
      <c r="T16" s="6">
        <f t="shared" si="2"/>
        <v>15.6</v>
      </c>
      <c r="U16" s="6">
        <f t="shared" si="3"/>
        <v>1129.2</v>
      </c>
    </row>
    <row r="17" spans="1:21">
      <c r="B17" s="21">
        <v>0.66666666666666663</v>
      </c>
      <c r="C17" s="42">
        <v>31.2</v>
      </c>
      <c r="D17" s="42">
        <v>1434</v>
      </c>
      <c r="E17" s="11"/>
      <c r="F17" s="7">
        <f t="shared" si="0"/>
        <v>2.1294021294021293E-2</v>
      </c>
      <c r="G17" s="7">
        <f t="shared" si="1"/>
        <v>0.97870597870597864</v>
      </c>
      <c r="R17" s="6">
        <v>26</v>
      </c>
      <c r="S17" s="55">
        <v>1195</v>
      </c>
      <c r="T17" s="6">
        <f t="shared" si="2"/>
        <v>31.2</v>
      </c>
      <c r="U17" s="6">
        <f t="shared" si="3"/>
        <v>1434</v>
      </c>
    </row>
    <row r="18" spans="1:21">
      <c r="B18" s="21">
        <v>0.70833333333333337</v>
      </c>
      <c r="C18" s="42">
        <v>51.6</v>
      </c>
      <c r="D18" s="42">
        <v>1552.8</v>
      </c>
      <c r="E18" s="11"/>
      <c r="F18" s="7">
        <f t="shared" si="0"/>
        <v>3.2161555721765149E-2</v>
      </c>
      <c r="G18" s="7">
        <f t="shared" si="1"/>
        <v>0.96783844427823496</v>
      </c>
      <c r="R18" s="6">
        <v>43</v>
      </c>
      <c r="S18" s="55">
        <v>1294</v>
      </c>
      <c r="T18" s="6">
        <f t="shared" si="2"/>
        <v>51.6</v>
      </c>
      <c r="U18" s="6">
        <f t="shared" si="3"/>
        <v>1552.8</v>
      </c>
    </row>
    <row r="19" spans="1:21">
      <c r="B19" s="21">
        <v>0.75</v>
      </c>
      <c r="C19" s="42">
        <v>42</v>
      </c>
      <c r="D19" s="42">
        <v>1290</v>
      </c>
      <c r="E19" s="11"/>
      <c r="F19" s="7">
        <f t="shared" si="0"/>
        <v>3.1531531531531529E-2</v>
      </c>
      <c r="G19" s="7">
        <f t="shared" si="1"/>
        <v>0.96846846846846846</v>
      </c>
      <c r="R19" s="6">
        <v>35</v>
      </c>
      <c r="S19" s="55">
        <v>1075</v>
      </c>
      <c r="T19" s="6">
        <f t="shared" si="2"/>
        <v>42</v>
      </c>
      <c r="U19" s="6">
        <f t="shared" si="3"/>
        <v>1290</v>
      </c>
    </row>
    <row r="20" spans="1:21">
      <c r="B20" s="21">
        <v>0.79166666666666663</v>
      </c>
      <c r="C20" s="42">
        <v>170.4</v>
      </c>
      <c r="D20" s="42">
        <v>1597.2</v>
      </c>
      <c r="E20" s="11"/>
      <c r="F20" s="7">
        <f t="shared" si="0"/>
        <v>9.6401900882552613E-2</v>
      </c>
      <c r="G20" s="7">
        <f t="shared" si="1"/>
        <v>0.90359809911744737</v>
      </c>
      <c r="R20" s="6">
        <v>142</v>
      </c>
      <c r="S20" s="55">
        <v>1331</v>
      </c>
      <c r="T20" s="6">
        <f t="shared" si="2"/>
        <v>170.4</v>
      </c>
      <c r="U20" s="6">
        <f t="shared" si="3"/>
        <v>1597.2</v>
      </c>
    </row>
    <row r="21" spans="1:21" ht="15.75" thickBot="1">
      <c r="B21" s="22">
        <v>0.83333333333333337</v>
      </c>
      <c r="C21" s="43">
        <v>60</v>
      </c>
      <c r="D21" s="43">
        <v>1179.5999999999999</v>
      </c>
      <c r="E21" s="12"/>
      <c r="F21" s="9">
        <f t="shared" si="0"/>
        <v>4.8402710551790906E-2</v>
      </c>
      <c r="G21" s="9">
        <f t="shared" si="1"/>
        <v>0.95159728944820909</v>
      </c>
      <c r="R21" s="8">
        <v>50</v>
      </c>
      <c r="S21" s="56">
        <v>983</v>
      </c>
      <c r="T21" s="8">
        <f t="shared" si="2"/>
        <v>60</v>
      </c>
      <c r="U21" s="8">
        <f t="shared" si="3"/>
        <v>1179.5999999999999</v>
      </c>
    </row>
    <row r="22" spans="1:21">
      <c r="A22" s="32" t="s">
        <v>5</v>
      </c>
      <c r="B22" s="32"/>
      <c r="C22" s="38">
        <f>SUM(C6:C21)</f>
        <v>1040.4000000000001</v>
      </c>
      <c r="D22" s="38">
        <f t="shared" ref="D22" si="4">SUM(D6:D21)</f>
        <v>20677.199999999997</v>
      </c>
      <c r="F22" s="2">
        <f t="shared" si="0"/>
        <v>4.7905845949828718E-2</v>
      </c>
      <c r="G22" s="2">
        <f t="shared" si="1"/>
        <v>0.95209415405017117</v>
      </c>
      <c r="R22">
        <f>SUM(R6:R21)</f>
        <v>867</v>
      </c>
      <c r="S22" s="55">
        <f t="shared" ref="S22:U22" si="5">SUM(S6:S21)</f>
        <v>17231</v>
      </c>
      <c r="T22">
        <f t="shared" si="5"/>
        <v>1040.4000000000001</v>
      </c>
      <c r="U22">
        <f t="shared" si="5"/>
        <v>20677.199999999997</v>
      </c>
    </row>
    <row r="23" spans="1:21" ht="28.5" customHeight="1"/>
    <row r="24" spans="1:21" ht="18.75">
      <c r="A24" s="17">
        <v>41890</v>
      </c>
      <c r="B24" s="17"/>
      <c r="F24" s="2" t="s">
        <v>3</v>
      </c>
      <c r="R24" s="47" t="s">
        <v>6</v>
      </c>
      <c r="S24" s="50"/>
      <c r="T24" s="48" t="s">
        <v>7</v>
      </c>
      <c r="U24" s="48"/>
    </row>
    <row r="25" spans="1:21">
      <c r="C25" s="40" t="s">
        <v>0</v>
      </c>
      <c r="D25" s="40" t="s">
        <v>1</v>
      </c>
      <c r="E25" s="30"/>
      <c r="F25" s="31" t="s">
        <v>0</v>
      </c>
      <c r="G25" s="31" t="s">
        <v>1</v>
      </c>
      <c r="R25" s="29" t="s">
        <v>0</v>
      </c>
      <c r="S25" s="51" t="s">
        <v>1</v>
      </c>
      <c r="T25" s="29" t="s">
        <v>0</v>
      </c>
      <c r="U25" s="29" t="s">
        <v>1</v>
      </c>
    </row>
    <row r="26" spans="1:21">
      <c r="B26" s="20">
        <v>0.20833333333333334</v>
      </c>
      <c r="C26" s="41">
        <v>60</v>
      </c>
      <c r="D26" s="41">
        <v>310.8</v>
      </c>
      <c r="E26" s="10"/>
      <c r="F26" s="4">
        <f t="shared" ref="F26:F41" si="6">C26/SUM(C26:D26)</f>
        <v>0.16181229773462782</v>
      </c>
      <c r="G26" s="4">
        <f t="shared" ref="G26:G42" si="7">D26/SUM(C26:D26)</f>
        <v>0.8381877022653722</v>
      </c>
      <c r="R26" s="3">
        <v>50</v>
      </c>
      <c r="S26" s="57">
        <v>259</v>
      </c>
      <c r="T26" s="3">
        <f>R26*1.2</f>
        <v>60</v>
      </c>
      <c r="U26" s="3">
        <f>S26*1.2</f>
        <v>310.8</v>
      </c>
    </row>
    <row r="27" spans="1:21">
      <c r="B27" s="21">
        <v>0.25</v>
      </c>
      <c r="C27" s="42">
        <v>181.2</v>
      </c>
      <c r="D27" s="42">
        <v>1411.2</v>
      </c>
      <c r="E27" s="11"/>
      <c r="F27" s="7">
        <f t="shared" si="6"/>
        <v>0.11379050489826675</v>
      </c>
      <c r="G27" s="7">
        <f t="shared" si="7"/>
        <v>0.88620949510173319</v>
      </c>
      <c r="R27" s="6">
        <v>151</v>
      </c>
      <c r="S27" s="55">
        <v>1176</v>
      </c>
      <c r="T27" s="6">
        <f t="shared" ref="T27:T41" si="8">R27*1.2</f>
        <v>181.2</v>
      </c>
      <c r="U27" s="6">
        <f t="shared" ref="U27:U41" si="9">S27*1.2</f>
        <v>1411.2</v>
      </c>
    </row>
    <row r="28" spans="1:21">
      <c r="B28" s="21">
        <v>0.29166666666666669</v>
      </c>
      <c r="C28" s="42">
        <v>126</v>
      </c>
      <c r="D28" s="42">
        <v>2161.1999999999998</v>
      </c>
      <c r="E28" s="11"/>
      <c r="F28" s="7">
        <f t="shared" si="6"/>
        <v>5.5089192025183635E-2</v>
      </c>
      <c r="G28" s="7">
        <f t="shared" si="7"/>
        <v>0.94491080797481641</v>
      </c>
      <c r="R28" s="6">
        <v>105</v>
      </c>
      <c r="S28" s="55">
        <v>1801</v>
      </c>
      <c r="T28" s="6">
        <f t="shared" si="8"/>
        <v>126</v>
      </c>
      <c r="U28" s="6">
        <f t="shared" si="9"/>
        <v>2161.1999999999998</v>
      </c>
    </row>
    <row r="29" spans="1:21">
      <c r="B29" s="21">
        <v>0.33333333333333331</v>
      </c>
      <c r="C29" s="42">
        <v>260.39999999999998</v>
      </c>
      <c r="D29" s="42">
        <v>2336.4</v>
      </c>
      <c r="E29" s="11"/>
      <c r="F29" s="7">
        <f t="shared" si="6"/>
        <v>0.10027726432532345</v>
      </c>
      <c r="G29" s="7">
        <f t="shared" si="7"/>
        <v>0.89972273567467653</v>
      </c>
      <c r="R29" s="6">
        <v>217</v>
      </c>
      <c r="S29" s="55">
        <v>1947</v>
      </c>
      <c r="T29" s="6">
        <f t="shared" si="8"/>
        <v>260.39999999999998</v>
      </c>
      <c r="U29" s="6">
        <f t="shared" si="9"/>
        <v>2336.4</v>
      </c>
    </row>
    <row r="30" spans="1:21">
      <c r="B30" s="21">
        <v>0.375</v>
      </c>
      <c r="C30" s="42">
        <v>268.8</v>
      </c>
      <c r="D30" s="42">
        <v>2509.1999999999998</v>
      </c>
      <c r="E30" s="11"/>
      <c r="F30" s="7">
        <f t="shared" si="6"/>
        <v>9.6760259179265659E-2</v>
      </c>
      <c r="G30" s="7">
        <f t="shared" si="7"/>
        <v>0.90323974082073433</v>
      </c>
      <c r="R30" s="6">
        <v>224</v>
      </c>
      <c r="S30" s="55">
        <v>2091</v>
      </c>
      <c r="T30" s="6">
        <f t="shared" si="8"/>
        <v>268.8</v>
      </c>
      <c r="U30" s="6">
        <f t="shared" si="9"/>
        <v>2509.1999999999998</v>
      </c>
    </row>
    <row r="31" spans="1:21">
      <c r="B31" s="21">
        <v>0.41666666666666669</v>
      </c>
      <c r="C31" s="42">
        <v>178.79999999999998</v>
      </c>
      <c r="D31" s="42">
        <v>2575.1999999999998</v>
      </c>
      <c r="E31" s="11"/>
      <c r="F31" s="7">
        <f t="shared" si="6"/>
        <v>6.4923747276688454E-2</v>
      </c>
      <c r="G31" s="7">
        <f t="shared" si="7"/>
        <v>0.93507625272331152</v>
      </c>
      <c r="R31" s="6">
        <v>149</v>
      </c>
      <c r="S31" s="55">
        <v>2146</v>
      </c>
      <c r="T31" s="6">
        <f t="shared" si="8"/>
        <v>178.79999999999998</v>
      </c>
      <c r="U31" s="6">
        <f t="shared" si="9"/>
        <v>2575.1999999999998</v>
      </c>
    </row>
    <row r="32" spans="1:21">
      <c r="B32" s="21">
        <v>0.45833333333333331</v>
      </c>
      <c r="C32" s="42">
        <v>158.4</v>
      </c>
      <c r="D32" s="42">
        <v>2398.7999999999997</v>
      </c>
      <c r="E32" s="11"/>
      <c r="F32" s="7">
        <f t="shared" si="6"/>
        <v>6.1942749882684195E-2</v>
      </c>
      <c r="G32" s="7">
        <f t="shared" si="7"/>
        <v>0.93805725011731578</v>
      </c>
      <c r="R32" s="6">
        <v>132</v>
      </c>
      <c r="S32" s="55">
        <v>1999</v>
      </c>
      <c r="T32" s="6">
        <f t="shared" si="8"/>
        <v>158.4</v>
      </c>
      <c r="U32" s="6">
        <f t="shared" si="9"/>
        <v>2398.7999999999997</v>
      </c>
    </row>
    <row r="33" spans="1:35">
      <c r="B33" s="21">
        <v>0.5</v>
      </c>
      <c r="C33" s="42">
        <v>109.2</v>
      </c>
      <c r="D33" s="42">
        <v>1776</v>
      </c>
      <c r="E33" s="11"/>
      <c r="F33" s="7">
        <f t="shared" si="6"/>
        <v>5.7924888605983452E-2</v>
      </c>
      <c r="G33" s="7">
        <f t="shared" si="7"/>
        <v>0.94207511139401656</v>
      </c>
      <c r="R33" s="6">
        <v>91</v>
      </c>
      <c r="S33" s="55">
        <v>1480</v>
      </c>
      <c r="T33" s="6">
        <f t="shared" si="8"/>
        <v>109.2</v>
      </c>
      <c r="U33" s="6">
        <f t="shared" si="9"/>
        <v>1776</v>
      </c>
    </row>
    <row r="34" spans="1:35">
      <c r="B34" s="21">
        <v>0.54166666666666663</v>
      </c>
      <c r="C34" s="42">
        <v>93.6</v>
      </c>
      <c r="D34" s="42">
        <v>2415.6</v>
      </c>
      <c r="E34" s="11"/>
      <c r="F34" s="7">
        <f t="shared" si="6"/>
        <v>3.7302725968436153E-2</v>
      </c>
      <c r="G34" s="7">
        <f t="shared" si="7"/>
        <v>0.96269727403156391</v>
      </c>
      <c r="R34" s="6">
        <v>78</v>
      </c>
      <c r="S34" s="55">
        <v>2013</v>
      </c>
      <c r="T34" s="6">
        <f t="shared" si="8"/>
        <v>93.6</v>
      </c>
      <c r="U34" s="6">
        <f t="shared" si="9"/>
        <v>2415.6</v>
      </c>
    </row>
    <row r="35" spans="1:35">
      <c r="B35" s="21">
        <v>0.58333333333333337</v>
      </c>
      <c r="C35" s="42">
        <v>99.6</v>
      </c>
      <c r="D35" s="42">
        <v>2620.7999999999997</v>
      </c>
      <c r="E35" s="11"/>
      <c r="F35" s="7">
        <f t="shared" si="6"/>
        <v>3.6612262902514341E-2</v>
      </c>
      <c r="G35" s="7">
        <f t="shared" si="7"/>
        <v>0.96338773709748571</v>
      </c>
      <c r="R35" s="6">
        <v>83</v>
      </c>
      <c r="S35" s="55">
        <v>2184</v>
      </c>
      <c r="T35" s="6">
        <f t="shared" si="8"/>
        <v>99.6</v>
      </c>
      <c r="U35" s="6">
        <f t="shared" si="9"/>
        <v>2620.7999999999997</v>
      </c>
    </row>
    <row r="36" spans="1:35">
      <c r="B36" s="21">
        <v>0.625</v>
      </c>
      <c r="C36" s="42">
        <v>111.6</v>
      </c>
      <c r="D36" s="42">
        <v>2564.4</v>
      </c>
      <c r="E36" s="11"/>
      <c r="F36" s="7">
        <f t="shared" si="6"/>
        <v>4.1704035874439459E-2</v>
      </c>
      <c r="G36" s="7">
        <f t="shared" si="7"/>
        <v>0.95829596412556062</v>
      </c>
      <c r="R36" s="6">
        <v>93</v>
      </c>
      <c r="S36" s="55">
        <v>2137</v>
      </c>
      <c r="T36" s="6">
        <f t="shared" si="8"/>
        <v>111.6</v>
      </c>
      <c r="U36" s="6">
        <f t="shared" si="9"/>
        <v>2564.4</v>
      </c>
    </row>
    <row r="37" spans="1:35">
      <c r="B37" s="21">
        <v>0.66666666666666663</v>
      </c>
      <c r="C37" s="42">
        <v>152.4</v>
      </c>
      <c r="D37" s="42">
        <v>2720.4</v>
      </c>
      <c r="E37" s="11"/>
      <c r="F37" s="7">
        <f t="shared" si="6"/>
        <v>5.3049289891395152E-2</v>
      </c>
      <c r="G37" s="7">
        <f t="shared" si="7"/>
        <v>0.94695071010860477</v>
      </c>
      <c r="R37" s="6">
        <v>127</v>
      </c>
      <c r="S37" s="55">
        <v>2267</v>
      </c>
      <c r="T37" s="6">
        <f t="shared" si="8"/>
        <v>152.4</v>
      </c>
      <c r="U37" s="6">
        <f t="shared" si="9"/>
        <v>2720.4</v>
      </c>
    </row>
    <row r="38" spans="1:35">
      <c r="B38" s="21">
        <v>0.70833333333333337</v>
      </c>
      <c r="C38" s="42">
        <v>195.6</v>
      </c>
      <c r="D38" s="42">
        <v>2878.7999999999997</v>
      </c>
      <c r="E38" s="11"/>
      <c r="F38" s="7">
        <f t="shared" si="6"/>
        <v>6.362217017954723E-2</v>
      </c>
      <c r="G38" s="7">
        <f t="shared" si="7"/>
        <v>0.93637782982045281</v>
      </c>
      <c r="R38" s="6">
        <v>163</v>
      </c>
      <c r="S38" s="55">
        <v>2399</v>
      </c>
      <c r="T38" s="6">
        <f t="shared" si="8"/>
        <v>195.6</v>
      </c>
      <c r="U38" s="6">
        <f t="shared" si="9"/>
        <v>2878.7999999999997</v>
      </c>
    </row>
    <row r="39" spans="1:35">
      <c r="B39" s="21">
        <v>0.75</v>
      </c>
      <c r="C39" s="42">
        <v>324</v>
      </c>
      <c r="D39" s="42">
        <v>2721.6</v>
      </c>
      <c r="E39" s="11"/>
      <c r="F39" s="7">
        <f t="shared" si="6"/>
        <v>0.10638297872340426</v>
      </c>
      <c r="G39" s="7">
        <f t="shared" si="7"/>
        <v>0.8936170212765957</v>
      </c>
      <c r="R39" s="6">
        <v>270</v>
      </c>
      <c r="S39" s="55">
        <v>2268</v>
      </c>
      <c r="T39" s="6">
        <f t="shared" si="8"/>
        <v>324</v>
      </c>
      <c r="U39" s="6">
        <f t="shared" si="9"/>
        <v>2721.6</v>
      </c>
    </row>
    <row r="40" spans="1:35">
      <c r="B40" s="21">
        <v>0.79166666666666663</v>
      </c>
      <c r="C40" s="42">
        <v>194.4</v>
      </c>
      <c r="D40" s="42">
        <v>2115.6</v>
      </c>
      <c r="E40" s="11"/>
      <c r="F40" s="7">
        <f t="shared" si="6"/>
        <v>8.4155844155844164E-2</v>
      </c>
      <c r="G40" s="7">
        <f t="shared" si="7"/>
        <v>0.91584415584415579</v>
      </c>
      <c r="R40" s="6">
        <v>162</v>
      </c>
      <c r="S40" s="55">
        <v>1763</v>
      </c>
      <c r="T40" s="6">
        <f t="shared" si="8"/>
        <v>194.4</v>
      </c>
      <c r="U40" s="6">
        <f t="shared" si="9"/>
        <v>2115.6</v>
      </c>
    </row>
    <row r="41" spans="1:35" ht="15.75" thickBot="1">
      <c r="B41" s="22">
        <v>0.83333333333333337</v>
      </c>
      <c r="C41" s="43">
        <v>46.8</v>
      </c>
      <c r="D41" s="43">
        <v>1210.8</v>
      </c>
      <c r="E41" s="12"/>
      <c r="F41" s="9">
        <f t="shared" si="6"/>
        <v>3.7213740458015267E-2</v>
      </c>
      <c r="G41" s="9">
        <f t="shared" si="7"/>
        <v>0.96278625954198471</v>
      </c>
      <c r="R41" s="8">
        <v>39</v>
      </c>
      <c r="S41" s="56">
        <v>1009</v>
      </c>
      <c r="T41" s="8">
        <f t="shared" si="8"/>
        <v>46.8</v>
      </c>
      <c r="U41" s="8">
        <f t="shared" si="9"/>
        <v>1210.8</v>
      </c>
    </row>
    <row r="42" spans="1:35">
      <c r="A42" s="32" t="s">
        <v>5</v>
      </c>
      <c r="B42" s="32"/>
      <c r="C42" s="38">
        <f>SUM(C26:C41)</f>
        <v>2560.7999999999997</v>
      </c>
      <c r="D42" s="38">
        <f t="shared" ref="D42" si="10">SUM(D26:D41)</f>
        <v>34726.800000000003</v>
      </c>
      <c r="F42" s="2">
        <f t="shared" ref="F42" si="11">C42/SUM(C42:D42)</f>
        <v>6.8676986451259914E-2</v>
      </c>
      <c r="G42" s="2">
        <f t="shared" si="7"/>
        <v>0.93132301354874003</v>
      </c>
      <c r="R42">
        <f>SUM(R26:R41)</f>
        <v>2134</v>
      </c>
      <c r="S42" s="55">
        <f t="shared" ref="S42:U42" si="12">SUM(S26:S41)</f>
        <v>28939</v>
      </c>
      <c r="T42">
        <f t="shared" si="12"/>
        <v>2560.7999999999997</v>
      </c>
      <c r="U42">
        <f t="shared" si="12"/>
        <v>34726.800000000003</v>
      </c>
    </row>
    <row r="43" spans="1:35" ht="29.25" customHeight="1"/>
    <row r="44" spans="1:35" ht="18.75">
      <c r="A44" s="17">
        <v>41891</v>
      </c>
      <c r="B44" s="1"/>
      <c r="F44" s="2" t="s">
        <v>3</v>
      </c>
      <c r="R44" s="49" t="s">
        <v>6</v>
      </c>
      <c r="S44" s="50"/>
      <c r="T44" s="48" t="s">
        <v>7</v>
      </c>
      <c r="U44" s="48"/>
      <c r="W44" s="34">
        <v>6552</v>
      </c>
      <c r="X44" s="34">
        <v>5785</v>
      </c>
      <c r="Y44" s="34">
        <v>767</v>
      </c>
      <c r="Z44" s="34">
        <v>2167</v>
      </c>
      <c r="AA44" s="34">
        <v>1430</v>
      </c>
      <c r="AB44" s="34">
        <v>737</v>
      </c>
      <c r="AC44" s="34">
        <v>265</v>
      </c>
      <c r="AD44" s="34">
        <v>236</v>
      </c>
      <c r="AE44" s="34">
        <v>29</v>
      </c>
      <c r="AF44" s="34">
        <v>8</v>
      </c>
      <c r="AG44" s="34">
        <v>0</v>
      </c>
      <c r="AH44" s="34">
        <v>0</v>
      </c>
    </row>
    <row r="45" spans="1:35">
      <c r="C45" s="40" t="s">
        <v>0</v>
      </c>
      <c r="D45" s="40" t="s">
        <v>1</v>
      </c>
      <c r="E45" s="30"/>
      <c r="F45" s="31" t="s">
        <v>0</v>
      </c>
      <c r="G45" s="31" t="s">
        <v>1</v>
      </c>
      <c r="R45" s="30" t="s">
        <v>0</v>
      </c>
      <c r="S45" s="51" t="s">
        <v>1</v>
      </c>
      <c r="T45" s="29" t="s">
        <v>0</v>
      </c>
      <c r="U45" s="29" t="s">
        <v>1</v>
      </c>
      <c r="W45" s="35">
        <v>41884</v>
      </c>
      <c r="X45" s="36">
        <v>8696</v>
      </c>
      <c r="Y45" s="36">
        <v>8098</v>
      </c>
      <c r="Z45" s="36">
        <v>598</v>
      </c>
      <c r="AA45" s="36">
        <v>2838</v>
      </c>
      <c r="AB45" s="36">
        <v>1885</v>
      </c>
      <c r="AC45" s="36">
        <v>953</v>
      </c>
      <c r="AD45" s="36">
        <v>394</v>
      </c>
      <c r="AE45" s="36">
        <v>317</v>
      </c>
      <c r="AF45" s="36">
        <v>77</v>
      </c>
      <c r="AG45" s="36">
        <v>4</v>
      </c>
      <c r="AH45" s="36">
        <v>0</v>
      </c>
      <c r="AI45" s="36">
        <v>0</v>
      </c>
    </row>
    <row r="46" spans="1:35" ht="15" customHeight="1">
      <c r="A46" s="33" t="s">
        <v>2</v>
      </c>
      <c r="B46" s="23">
        <v>0.20833333333333334</v>
      </c>
      <c r="C46" s="44">
        <v>78</v>
      </c>
      <c r="D46" s="44">
        <v>181.2</v>
      </c>
      <c r="E46" s="10"/>
      <c r="F46" s="15">
        <f t="shared" ref="F46:F61" si="13">C46/SUM(C46:D46)</f>
        <v>0.30092592592592593</v>
      </c>
      <c r="G46" s="15">
        <f t="shared" ref="G46:G62" si="14">D46/SUM(C46:D46)</f>
        <v>0.69907407407407407</v>
      </c>
      <c r="R46" s="13">
        <v>65</v>
      </c>
      <c r="S46" s="52">
        <v>151</v>
      </c>
      <c r="T46" s="13">
        <f>R46*1.2</f>
        <v>78</v>
      </c>
      <c r="U46" s="13">
        <f>S46*1.2</f>
        <v>181.2</v>
      </c>
      <c r="W46" s="37">
        <v>41885</v>
      </c>
      <c r="X46" s="34">
        <v>11673</v>
      </c>
      <c r="Y46" s="34">
        <v>10747</v>
      </c>
      <c r="Z46" s="34">
        <v>926</v>
      </c>
      <c r="AA46" s="34">
        <v>2904</v>
      </c>
      <c r="AB46" s="34">
        <v>1894</v>
      </c>
      <c r="AC46" s="34">
        <v>1010</v>
      </c>
      <c r="AD46" s="34">
        <v>490</v>
      </c>
      <c r="AE46" s="34">
        <v>408</v>
      </c>
      <c r="AF46" s="34">
        <v>82</v>
      </c>
      <c r="AG46" s="34">
        <v>12</v>
      </c>
      <c r="AH46" s="34">
        <v>0</v>
      </c>
      <c r="AI46" s="34">
        <v>0</v>
      </c>
    </row>
    <row r="47" spans="1:35">
      <c r="A47" s="33"/>
      <c r="B47" s="24">
        <v>0.25</v>
      </c>
      <c r="C47" s="45">
        <v>145.19999999999999</v>
      </c>
      <c r="D47" s="45">
        <v>1380</v>
      </c>
      <c r="E47" s="11"/>
      <c r="F47" s="16">
        <f t="shared" si="13"/>
        <v>9.520062942564908E-2</v>
      </c>
      <c r="G47" s="16">
        <f t="shared" si="14"/>
        <v>0.90479937057435089</v>
      </c>
      <c r="R47" s="14">
        <v>121</v>
      </c>
      <c r="S47" s="53">
        <v>1150</v>
      </c>
      <c r="T47" s="14">
        <f t="shared" ref="T47:T61" si="15">R47*1.2</f>
        <v>145.19999999999999</v>
      </c>
      <c r="U47" s="14">
        <f>S47*1.2</f>
        <v>1380</v>
      </c>
      <c r="W47" s="35">
        <v>41886</v>
      </c>
      <c r="X47" s="36">
        <v>15921</v>
      </c>
      <c r="Y47" s="36">
        <v>14956</v>
      </c>
      <c r="Z47" s="36">
        <v>965</v>
      </c>
      <c r="AA47" s="36">
        <v>7145</v>
      </c>
      <c r="AB47" s="36">
        <v>4386</v>
      </c>
      <c r="AC47" s="36">
        <v>2759</v>
      </c>
      <c r="AD47" s="36">
        <v>1068</v>
      </c>
      <c r="AE47" s="36">
        <v>818</v>
      </c>
      <c r="AF47" s="36">
        <v>250</v>
      </c>
      <c r="AG47" s="36">
        <v>6</v>
      </c>
      <c r="AH47" s="36">
        <v>0</v>
      </c>
      <c r="AI47" s="36">
        <v>0</v>
      </c>
    </row>
    <row r="48" spans="1:35">
      <c r="A48" s="33"/>
      <c r="B48" s="24">
        <v>0.29166666666666669</v>
      </c>
      <c r="C48" s="45">
        <v>238.79999999999998</v>
      </c>
      <c r="D48" s="45">
        <v>2739.6</v>
      </c>
      <c r="E48" s="11"/>
      <c r="F48" s="16">
        <f t="shared" si="13"/>
        <v>8.0177276390008045E-2</v>
      </c>
      <c r="G48" s="16">
        <f t="shared" si="14"/>
        <v>0.91982272360999184</v>
      </c>
      <c r="R48" s="14">
        <v>199</v>
      </c>
      <c r="S48" s="53">
        <v>2283</v>
      </c>
      <c r="T48" s="14">
        <f t="shared" si="15"/>
        <v>238.79999999999998</v>
      </c>
      <c r="U48" s="14">
        <f t="shared" ref="U47:U61" si="16">S48*1.2</f>
        <v>2739.6</v>
      </c>
      <c r="W48" s="37">
        <v>41887</v>
      </c>
      <c r="X48" s="34">
        <v>15674</v>
      </c>
      <c r="Y48" s="34">
        <v>13412</v>
      </c>
      <c r="Z48" s="34">
        <v>2262</v>
      </c>
      <c r="AA48" s="34">
        <v>5379</v>
      </c>
      <c r="AB48" s="34">
        <v>3911</v>
      </c>
      <c r="AC48" s="34">
        <v>1468</v>
      </c>
      <c r="AD48" s="34">
        <v>1171</v>
      </c>
      <c r="AE48" s="34">
        <v>936</v>
      </c>
      <c r="AF48" s="34">
        <v>235</v>
      </c>
      <c r="AG48" s="34">
        <v>0</v>
      </c>
      <c r="AH48" s="34">
        <v>0</v>
      </c>
      <c r="AI48" s="34">
        <v>0</v>
      </c>
    </row>
    <row r="49" spans="1:35">
      <c r="A49" s="33"/>
      <c r="B49" s="24">
        <v>0.33333333333333331</v>
      </c>
      <c r="C49" s="45">
        <v>1189.2</v>
      </c>
      <c r="D49" s="45">
        <v>3014.4</v>
      </c>
      <c r="E49" s="11"/>
      <c r="F49" s="16">
        <f t="shared" si="13"/>
        <v>0.28290037111047672</v>
      </c>
      <c r="G49" s="16">
        <f t="shared" si="14"/>
        <v>0.71709962888952328</v>
      </c>
      <c r="R49" s="14">
        <v>991</v>
      </c>
      <c r="S49" s="53">
        <v>2512</v>
      </c>
      <c r="T49" s="14">
        <f t="shared" si="15"/>
        <v>1189.2</v>
      </c>
      <c r="U49" s="14">
        <f t="shared" si="16"/>
        <v>3014.4</v>
      </c>
      <c r="W49" s="35">
        <v>41888</v>
      </c>
      <c r="X49" s="36">
        <v>12814</v>
      </c>
      <c r="Y49" s="36">
        <v>11651</v>
      </c>
      <c r="Z49" s="36">
        <v>1163</v>
      </c>
      <c r="AA49" s="36">
        <v>5330</v>
      </c>
      <c r="AB49" s="36">
        <v>3546</v>
      </c>
      <c r="AC49" s="36">
        <v>1784</v>
      </c>
      <c r="AD49" s="36">
        <v>1572</v>
      </c>
      <c r="AE49" s="36">
        <v>1295</v>
      </c>
      <c r="AF49" s="36">
        <v>277</v>
      </c>
      <c r="AG49" s="36">
        <v>0</v>
      </c>
      <c r="AH49" s="36">
        <v>0</v>
      </c>
      <c r="AI49" s="36">
        <v>0</v>
      </c>
    </row>
    <row r="50" spans="1:35">
      <c r="A50" s="33"/>
      <c r="B50" s="24">
        <v>0.375</v>
      </c>
      <c r="C50" s="45">
        <v>1214.3999999999999</v>
      </c>
      <c r="D50" s="45">
        <v>3180</v>
      </c>
      <c r="E50" s="11"/>
      <c r="F50" s="16">
        <f t="shared" si="13"/>
        <v>0.27635172037138173</v>
      </c>
      <c r="G50" s="16">
        <f t="shared" si="14"/>
        <v>0.72364827962861833</v>
      </c>
      <c r="R50" s="14">
        <v>1012</v>
      </c>
      <c r="S50" s="53">
        <v>2650</v>
      </c>
      <c r="T50" s="14">
        <f t="shared" si="15"/>
        <v>1214.3999999999999</v>
      </c>
      <c r="U50" s="14">
        <f t="shared" si="16"/>
        <v>3180</v>
      </c>
      <c r="W50" s="37">
        <v>41889</v>
      </c>
      <c r="X50" s="34">
        <v>14919</v>
      </c>
      <c r="Y50" s="34">
        <v>14098</v>
      </c>
      <c r="Z50" s="34">
        <v>821</v>
      </c>
      <c r="AA50" s="34">
        <v>4060</v>
      </c>
      <c r="AB50" s="34">
        <v>2819</v>
      </c>
      <c r="AC50" s="34">
        <v>1241</v>
      </c>
      <c r="AD50" s="34">
        <v>1694</v>
      </c>
      <c r="AE50" s="34">
        <v>1538</v>
      </c>
      <c r="AF50" s="34">
        <v>156</v>
      </c>
      <c r="AG50" s="34">
        <v>5</v>
      </c>
      <c r="AH50" s="34">
        <v>0</v>
      </c>
      <c r="AI50" s="34">
        <v>0</v>
      </c>
    </row>
    <row r="51" spans="1:35">
      <c r="A51" s="33"/>
      <c r="B51" s="24">
        <v>0.41666666666666669</v>
      </c>
      <c r="C51" s="45">
        <v>853.19999999999993</v>
      </c>
      <c r="D51" s="45">
        <v>3870</v>
      </c>
      <c r="E51" s="11"/>
      <c r="F51" s="16">
        <f t="shared" si="13"/>
        <v>0.18064024390243902</v>
      </c>
      <c r="G51" s="16">
        <f t="shared" si="14"/>
        <v>0.81935975609756095</v>
      </c>
      <c r="R51" s="14">
        <v>711</v>
      </c>
      <c r="S51" s="53">
        <v>3225</v>
      </c>
      <c r="T51" s="14">
        <f t="shared" si="15"/>
        <v>853.19999999999993</v>
      </c>
      <c r="U51" s="14">
        <f t="shared" si="16"/>
        <v>3870</v>
      </c>
      <c r="W51" s="35">
        <v>41890</v>
      </c>
      <c r="X51" s="36">
        <v>29346</v>
      </c>
      <c r="Y51" s="36">
        <v>26945</v>
      </c>
      <c r="Z51" s="36">
        <v>2401</v>
      </c>
      <c r="AA51" s="36">
        <v>3172</v>
      </c>
      <c r="AB51" s="36">
        <v>2190</v>
      </c>
      <c r="AC51" s="36">
        <v>982</v>
      </c>
      <c r="AD51" s="36">
        <v>2208</v>
      </c>
      <c r="AE51" s="36">
        <v>1964</v>
      </c>
      <c r="AF51" s="36">
        <v>244</v>
      </c>
      <c r="AG51" s="36">
        <v>1</v>
      </c>
      <c r="AH51" s="36">
        <v>0</v>
      </c>
      <c r="AI51" s="36">
        <v>0</v>
      </c>
    </row>
    <row r="52" spans="1:35">
      <c r="A52" s="33"/>
      <c r="B52" s="24">
        <v>0.45833333333333331</v>
      </c>
      <c r="C52" s="45">
        <v>615.6</v>
      </c>
      <c r="D52" s="45">
        <v>2770.7999999999997</v>
      </c>
      <c r="E52" s="11"/>
      <c r="F52" s="16">
        <f t="shared" si="13"/>
        <v>0.18178596739900782</v>
      </c>
      <c r="G52" s="16">
        <f t="shared" si="14"/>
        <v>0.81821403260099224</v>
      </c>
      <c r="H52" s="18"/>
      <c r="R52" s="14">
        <v>513</v>
      </c>
      <c r="S52" s="53">
        <v>2309</v>
      </c>
      <c r="T52" s="14">
        <f t="shared" si="15"/>
        <v>615.6</v>
      </c>
      <c r="U52" s="14">
        <f t="shared" si="16"/>
        <v>2770.7999999999997</v>
      </c>
      <c r="W52" s="37">
        <v>41891</v>
      </c>
      <c r="X52" s="34">
        <v>32796</v>
      </c>
      <c r="Y52" s="34">
        <v>29369</v>
      </c>
      <c r="Z52" s="34">
        <v>3427</v>
      </c>
      <c r="AA52" s="34">
        <v>2393</v>
      </c>
      <c r="AB52" s="34">
        <v>1685</v>
      </c>
      <c r="AC52" s="34">
        <v>708</v>
      </c>
      <c r="AD52" s="34">
        <v>3663</v>
      </c>
      <c r="AE52" s="34">
        <v>3092</v>
      </c>
      <c r="AF52" s="34">
        <v>571</v>
      </c>
      <c r="AG52" s="34">
        <v>2</v>
      </c>
      <c r="AH52" s="34">
        <v>0</v>
      </c>
      <c r="AI52" s="34">
        <v>0</v>
      </c>
    </row>
    <row r="53" spans="1:35">
      <c r="A53" s="33"/>
      <c r="B53" s="24">
        <v>0.5</v>
      </c>
      <c r="C53" s="45">
        <v>441.59999999999997</v>
      </c>
      <c r="D53" s="45">
        <v>2892</v>
      </c>
      <c r="E53" s="11"/>
      <c r="F53" s="16">
        <f t="shared" si="13"/>
        <v>0.13246940244780417</v>
      </c>
      <c r="G53" s="16">
        <f t="shared" si="14"/>
        <v>0.86753059755219586</v>
      </c>
      <c r="R53" s="14">
        <v>368</v>
      </c>
      <c r="S53" s="53">
        <v>2410</v>
      </c>
      <c r="T53" s="14">
        <f t="shared" si="15"/>
        <v>441.59999999999997</v>
      </c>
      <c r="U53" s="14">
        <f t="shared" si="16"/>
        <v>2892</v>
      </c>
      <c r="W53" s="35">
        <v>41892</v>
      </c>
      <c r="X53" s="36">
        <v>27490</v>
      </c>
    </row>
    <row r="54" spans="1:35">
      <c r="A54" s="33"/>
      <c r="B54" s="24">
        <v>0.54166666666666663</v>
      </c>
      <c r="C54" s="45">
        <v>441.59999999999997</v>
      </c>
      <c r="D54" s="45">
        <v>2298</v>
      </c>
      <c r="E54" s="11"/>
      <c r="F54" s="16">
        <f t="shared" si="13"/>
        <v>0.16119141480508103</v>
      </c>
      <c r="G54" s="16">
        <f t="shared" si="14"/>
        <v>0.83880858519491897</v>
      </c>
      <c r="R54" s="14">
        <v>368</v>
      </c>
      <c r="S54" s="53">
        <v>1915</v>
      </c>
      <c r="T54" s="14">
        <f t="shared" si="15"/>
        <v>441.59999999999997</v>
      </c>
      <c r="U54" s="14">
        <f t="shared" si="16"/>
        <v>2298</v>
      </c>
    </row>
    <row r="55" spans="1:35">
      <c r="A55" s="33"/>
      <c r="B55" s="24">
        <v>0.58333333333333337</v>
      </c>
      <c r="C55" s="45">
        <v>559.19999999999993</v>
      </c>
      <c r="D55" s="45">
        <v>1983.6</v>
      </c>
      <c r="E55" s="11"/>
      <c r="F55" s="16">
        <f t="shared" si="13"/>
        <v>0.21991505427088248</v>
      </c>
      <c r="G55" s="16">
        <f t="shared" si="14"/>
        <v>0.78008494572911757</v>
      </c>
      <c r="R55" s="14">
        <v>466</v>
      </c>
      <c r="S55" s="53">
        <v>1653</v>
      </c>
      <c r="T55" s="14">
        <f t="shared" si="15"/>
        <v>559.19999999999993</v>
      </c>
      <c r="U55" s="14">
        <f t="shared" si="16"/>
        <v>1983.6</v>
      </c>
    </row>
    <row r="56" spans="1:35">
      <c r="A56" s="33"/>
      <c r="B56" s="24">
        <v>0.625</v>
      </c>
      <c r="C56" s="45">
        <v>964.8</v>
      </c>
      <c r="D56" s="45">
        <v>2204.4</v>
      </c>
      <c r="E56" s="11"/>
      <c r="F56" s="16">
        <f t="shared" si="13"/>
        <v>0.30443014009844754</v>
      </c>
      <c r="G56" s="16">
        <f t="shared" si="14"/>
        <v>0.69556985990155251</v>
      </c>
      <c r="R56" s="14">
        <v>804</v>
      </c>
      <c r="S56" s="53">
        <v>1837</v>
      </c>
      <c r="T56" s="14">
        <f t="shared" si="15"/>
        <v>964.8</v>
      </c>
      <c r="U56" s="14">
        <f t="shared" si="16"/>
        <v>2204.4</v>
      </c>
    </row>
    <row r="57" spans="1:35">
      <c r="A57" s="28"/>
      <c r="B57" s="21">
        <v>0.66666666666666663</v>
      </c>
      <c r="C57" s="46">
        <v>1002</v>
      </c>
      <c r="D57" s="46">
        <v>2956.7999999999997</v>
      </c>
      <c r="E57" s="11"/>
      <c r="F57" s="26">
        <f t="shared" si="13"/>
        <v>0.25310700212185511</v>
      </c>
      <c r="G57" s="26">
        <f t="shared" si="14"/>
        <v>0.74689299787814489</v>
      </c>
      <c r="R57" s="25">
        <v>835</v>
      </c>
      <c r="S57" s="54">
        <v>2464</v>
      </c>
      <c r="T57" s="6">
        <f t="shared" si="15"/>
        <v>1002</v>
      </c>
      <c r="U57" s="6">
        <f t="shared" si="16"/>
        <v>2956.7999999999997</v>
      </c>
    </row>
    <row r="58" spans="1:35">
      <c r="B58" s="21">
        <v>0.70833333333333337</v>
      </c>
      <c r="C58" s="42">
        <v>874.8</v>
      </c>
      <c r="D58" s="42">
        <v>2875.2</v>
      </c>
      <c r="E58" s="11"/>
      <c r="F58" s="7">
        <f t="shared" si="13"/>
        <v>0.23327999999999999</v>
      </c>
      <c r="G58" s="7">
        <f t="shared" si="14"/>
        <v>0.76671999999999996</v>
      </c>
      <c r="R58" s="6">
        <v>729</v>
      </c>
      <c r="S58" s="55">
        <v>2396</v>
      </c>
      <c r="T58" s="6">
        <f t="shared" si="15"/>
        <v>874.8</v>
      </c>
      <c r="U58" s="6">
        <f t="shared" si="16"/>
        <v>2875.2</v>
      </c>
    </row>
    <row r="59" spans="1:35">
      <c r="B59" s="21">
        <v>0.75</v>
      </c>
      <c r="C59" s="42">
        <v>722.4</v>
      </c>
      <c r="D59" s="42">
        <v>2344.7999999999997</v>
      </c>
      <c r="E59" s="11"/>
      <c r="F59" s="7">
        <f t="shared" si="13"/>
        <v>0.23552425665101723</v>
      </c>
      <c r="G59" s="7">
        <f t="shared" si="14"/>
        <v>0.76447574334898272</v>
      </c>
      <c r="R59" s="6">
        <v>602</v>
      </c>
      <c r="S59" s="55">
        <v>1954</v>
      </c>
      <c r="T59" s="6">
        <f t="shared" si="15"/>
        <v>722.4</v>
      </c>
      <c r="U59" s="6">
        <f t="shared" si="16"/>
        <v>2344.7999999999997</v>
      </c>
    </row>
    <row r="60" spans="1:35">
      <c r="B60" s="21">
        <v>0.79166666666666663</v>
      </c>
      <c r="C60" s="42">
        <v>211.2</v>
      </c>
      <c r="D60" s="42">
        <v>3142.7999999999997</v>
      </c>
      <c r="E60" s="11"/>
      <c r="F60" s="7">
        <f t="shared" si="13"/>
        <v>6.2969588550983904E-2</v>
      </c>
      <c r="G60" s="7">
        <f t="shared" si="14"/>
        <v>0.93703041144901611</v>
      </c>
      <c r="R60" s="6">
        <v>176</v>
      </c>
      <c r="S60" s="55">
        <v>2619</v>
      </c>
      <c r="T60" s="6">
        <f t="shared" si="15"/>
        <v>211.2</v>
      </c>
      <c r="U60" s="6">
        <f t="shared" si="16"/>
        <v>3142.7999999999997</v>
      </c>
    </row>
    <row r="61" spans="1:35" ht="15.75" thickBot="1">
      <c r="B61" s="22">
        <v>0.83333333333333337</v>
      </c>
      <c r="C61" s="43">
        <v>56.4</v>
      </c>
      <c r="D61" s="43">
        <v>1021.1999999999999</v>
      </c>
      <c r="E61" s="12"/>
      <c r="F61" s="9">
        <f t="shared" si="13"/>
        <v>5.2338530066815145E-2</v>
      </c>
      <c r="G61" s="9">
        <f t="shared" si="14"/>
        <v>0.9476614699331849</v>
      </c>
      <c r="R61" s="8">
        <v>47</v>
      </c>
      <c r="S61" s="56">
        <v>851</v>
      </c>
      <c r="T61" s="8">
        <f t="shared" si="15"/>
        <v>56.4</v>
      </c>
      <c r="U61" s="8">
        <f t="shared" si="16"/>
        <v>1021.1999999999999</v>
      </c>
    </row>
    <row r="62" spans="1:35">
      <c r="A62" s="32" t="s">
        <v>5</v>
      </c>
      <c r="B62" s="32"/>
      <c r="C62" s="38">
        <f>SUM(C46:C61)</f>
        <v>9608.4</v>
      </c>
      <c r="D62" s="38">
        <f t="shared" ref="D62" si="17">SUM(D46:D61)</f>
        <v>38854.800000000003</v>
      </c>
      <c r="F62" s="2">
        <f t="shared" ref="F62" si="18">C62/SUM(C62:D62)</f>
        <v>0.19826177388203831</v>
      </c>
      <c r="G62" s="2">
        <f t="shared" si="14"/>
        <v>0.80173822611796164</v>
      </c>
      <c r="R62" s="6">
        <f>SUM(R46:R61)</f>
        <v>8007</v>
      </c>
      <c r="S62" s="55">
        <f>SUM(S46:S61)</f>
        <v>32379</v>
      </c>
      <c r="T62">
        <f>SUM(T46:T61)</f>
        <v>9608.4</v>
      </c>
      <c r="U62">
        <f>SUM(U46:U61)</f>
        <v>38854.800000000003</v>
      </c>
    </row>
    <row r="63" spans="1:35" ht="28.5" customHeight="1"/>
    <row r="64" spans="1:35" ht="18.75">
      <c r="A64" s="17">
        <v>41892</v>
      </c>
      <c r="B64" s="1"/>
      <c r="F64" s="2" t="s">
        <v>3</v>
      </c>
      <c r="R64" s="1" t="s">
        <v>6</v>
      </c>
      <c r="T64" t="s">
        <v>7</v>
      </c>
    </row>
    <row r="65" spans="1:21">
      <c r="C65" s="40" t="s">
        <v>0</v>
      </c>
      <c r="D65" s="40" t="s">
        <v>1</v>
      </c>
      <c r="E65" s="30"/>
      <c r="F65" s="31" t="s">
        <v>0</v>
      </c>
      <c r="G65" s="31" t="s">
        <v>1</v>
      </c>
      <c r="R65" s="29" t="s">
        <v>0</v>
      </c>
      <c r="S65" s="29" t="s">
        <v>1</v>
      </c>
      <c r="T65" s="29" t="s">
        <v>0</v>
      </c>
      <c r="U65" s="29" t="s">
        <v>1</v>
      </c>
    </row>
    <row r="66" spans="1:21" ht="15" customHeight="1">
      <c r="A66" s="33" t="s">
        <v>2</v>
      </c>
      <c r="B66" s="23">
        <v>0.20833333333333334</v>
      </c>
      <c r="C66" s="44">
        <v>78</v>
      </c>
      <c r="D66" s="44">
        <v>444</v>
      </c>
      <c r="E66" s="10"/>
      <c r="F66" s="15">
        <f>C66/SUM(C66:D66)</f>
        <v>0.14942528735632185</v>
      </c>
      <c r="G66" s="15">
        <f>D66/SUM(C66:D66)</f>
        <v>0.85057471264367812</v>
      </c>
      <c r="R66" s="13">
        <v>65</v>
      </c>
      <c r="S66" s="13">
        <v>370</v>
      </c>
      <c r="T66" s="13">
        <f>R66*1.2</f>
        <v>78</v>
      </c>
      <c r="U66" s="13">
        <f>S66*1.2</f>
        <v>444</v>
      </c>
    </row>
    <row r="67" spans="1:21">
      <c r="A67" s="33"/>
      <c r="B67" s="24">
        <v>0.25</v>
      </c>
      <c r="C67" s="45">
        <v>283.2</v>
      </c>
      <c r="D67" s="45">
        <v>1447.2</v>
      </c>
      <c r="E67" s="11"/>
      <c r="F67" s="16">
        <f>C67/SUM(C67:D67)</f>
        <v>0.16366158113730928</v>
      </c>
      <c r="G67" s="16">
        <f>D67/SUM(C67:D67)</f>
        <v>0.83633841886269067</v>
      </c>
      <c r="R67" s="14">
        <v>236</v>
      </c>
      <c r="S67" s="14">
        <v>1206</v>
      </c>
      <c r="T67" s="14">
        <f t="shared" ref="T67:T81" si="19">R67*1.2</f>
        <v>283.2</v>
      </c>
      <c r="U67" s="14">
        <f t="shared" ref="U67:U81" si="20">S67*1.2</f>
        <v>1447.2</v>
      </c>
    </row>
    <row r="68" spans="1:21">
      <c r="A68" s="33"/>
      <c r="B68" s="24">
        <v>0.29166666666666669</v>
      </c>
      <c r="C68" s="45">
        <v>300</v>
      </c>
      <c r="D68" s="45">
        <v>1849.1999999999998</v>
      </c>
      <c r="E68" s="11"/>
      <c r="F68" s="16">
        <f>C68/SUM(C68:D68)</f>
        <v>0.13958682300390846</v>
      </c>
      <c r="G68" s="16">
        <f>D68/SUM(C68:D68)</f>
        <v>0.86041317699609154</v>
      </c>
      <c r="R68" s="14">
        <v>250</v>
      </c>
      <c r="S68" s="14">
        <v>1541</v>
      </c>
      <c r="T68" s="14">
        <f t="shared" si="19"/>
        <v>300</v>
      </c>
      <c r="U68" s="14">
        <f t="shared" si="20"/>
        <v>1849.1999999999998</v>
      </c>
    </row>
    <row r="69" spans="1:21">
      <c r="A69" s="33"/>
      <c r="B69" s="24">
        <v>0.33333333333333331</v>
      </c>
      <c r="C69" s="45">
        <v>1154.3999999999999</v>
      </c>
      <c r="D69" s="45">
        <v>2661.6</v>
      </c>
      <c r="E69" s="11"/>
      <c r="F69" s="16">
        <f>C69/SUM(C69:D69)</f>
        <v>0.30251572327044024</v>
      </c>
      <c r="G69" s="16">
        <f>D69/SUM(C69:D69)</f>
        <v>0.6974842767295597</v>
      </c>
      <c r="R69" s="14">
        <v>962</v>
      </c>
      <c r="S69" s="14">
        <v>2218</v>
      </c>
      <c r="T69" s="14">
        <f t="shared" si="19"/>
        <v>1154.3999999999999</v>
      </c>
      <c r="U69" s="14">
        <f t="shared" si="20"/>
        <v>2661.6</v>
      </c>
    </row>
    <row r="70" spans="1:21">
      <c r="A70" s="33"/>
      <c r="B70" s="24">
        <v>0.375</v>
      </c>
      <c r="C70" s="45">
        <v>1615.2</v>
      </c>
      <c r="D70" s="45">
        <v>2762.4</v>
      </c>
      <c r="E70" s="11"/>
      <c r="F70" s="16">
        <f>C70/SUM(C70:D70)</f>
        <v>0.36896929824561403</v>
      </c>
      <c r="G70" s="16">
        <f>D70/SUM(C70:D70)</f>
        <v>0.63103070175438591</v>
      </c>
      <c r="R70" s="14">
        <v>1346</v>
      </c>
      <c r="S70" s="14">
        <v>2302</v>
      </c>
      <c r="T70" s="14">
        <f t="shared" si="19"/>
        <v>1615.2</v>
      </c>
      <c r="U70" s="14">
        <f t="shared" si="20"/>
        <v>2762.4</v>
      </c>
    </row>
    <row r="71" spans="1:21">
      <c r="A71" s="33"/>
      <c r="B71" s="24">
        <v>0.41666666666666669</v>
      </c>
      <c r="C71" s="45">
        <v>808.8</v>
      </c>
      <c r="D71" s="45">
        <v>2858.4</v>
      </c>
      <c r="E71" s="11"/>
      <c r="F71" s="16">
        <f t="shared" ref="F71:F81" si="21">C71/SUM(C71:D71)</f>
        <v>0.22054973821989529</v>
      </c>
      <c r="G71" s="16">
        <f t="shared" ref="G71:G81" si="22">D71/SUM(C71:D71)</f>
        <v>0.77945026178010479</v>
      </c>
      <c r="R71" s="14">
        <v>674</v>
      </c>
      <c r="S71" s="14">
        <v>2382</v>
      </c>
      <c r="T71" s="14">
        <f t="shared" si="19"/>
        <v>808.8</v>
      </c>
      <c r="U71" s="14">
        <f t="shared" si="20"/>
        <v>2858.4</v>
      </c>
    </row>
    <row r="72" spans="1:21">
      <c r="A72" s="33"/>
      <c r="B72" s="24">
        <v>0.45833333333333331</v>
      </c>
      <c r="C72" s="45">
        <v>476.4</v>
      </c>
      <c r="D72" s="45">
        <v>3044.4</v>
      </c>
      <c r="E72" s="11"/>
      <c r="F72" s="16">
        <f t="shared" si="21"/>
        <v>0.1353101567825494</v>
      </c>
      <c r="G72" s="16">
        <f t="shared" si="22"/>
        <v>0.86468984321745057</v>
      </c>
      <c r="R72" s="14">
        <v>397</v>
      </c>
      <c r="S72" s="14">
        <v>2537</v>
      </c>
      <c r="T72" s="14">
        <f t="shared" si="19"/>
        <v>476.4</v>
      </c>
      <c r="U72" s="14">
        <f t="shared" si="20"/>
        <v>3044.4</v>
      </c>
    </row>
    <row r="73" spans="1:21">
      <c r="A73" s="33"/>
      <c r="B73" s="24">
        <v>0.5</v>
      </c>
      <c r="C73" s="45">
        <v>441.59999999999997</v>
      </c>
      <c r="D73" s="45">
        <v>2383.1999999999998</v>
      </c>
      <c r="E73" s="11"/>
      <c r="F73" s="16">
        <f t="shared" si="21"/>
        <v>0.15632965165675447</v>
      </c>
      <c r="G73" s="16">
        <f t="shared" si="22"/>
        <v>0.8436703483432455</v>
      </c>
      <c r="R73" s="14">
        <v>368</v>
      </c>
      <c r="S73" s="14">
        <v>1986</v>
      </c>
      <c r="T73" s="14">
        <f t="shared" si="19"/>
        <v>441.59999999999997</v>
      </c>
      <c r="U73" s="14">
        <f t="shared" si="20"/>
        <v>2383.1999999999998</v>
      </c>
    </row>
    <row r="74" spans="1:21">
      <c r="A74" s="33"/>
      <c r="B74" s="24">
        <v>0.54166666666666663</v>
      </c>
      <c r="C74" s="45">
        <v>292.8</v>
      </c>
      <c r="D74" s="45">
        <v>2036.3999999999999</v>
      </c>
      <c r="E74" s="11"/>
      <c r="F74" s="16">
        <f t="shared" si="21"/>
        <v>0.12570839773312728</v>
      </c>
      <c r="G74" s="16">
        <f t="shared" si="22"/>
        <v>0.87429160226687275</v>
      </c>
      <c r="R74" s="14">
        <v>244</v>
      </c>
      <c r="S74" s="14">
        <v>1697</v>
      </c>
      <c r="T74" s="14">
        <f t="shared" si="19"/>
        <v>292.8</v>
      </c>
      <c r="U74" s="14">
        <f t="shared" si="20"/>
        <v>2036.3999999999999</v>
      </c>
    </row>
    <row r="75" spans="1:21">
      <c r="A75" s="33"/>
      <c r="B75" s="24">
        <v>0.58333333333333337</v>
      </c>
      <c r="C75" s="45">
        <v>374.4</v>
      </c>
      <c r="D75" s="45">
        <v>1896</v>
      </c>
      <c r="E75" s="11"/>
      <c r="F75" s="16">
        <f t="shared" si="21"/>
        <v>0.16490486257928116</v>
      </c>
      <c r="G75" s="16">
        <f t="shared" si="22"/>
        <v>0.83509513742071884</v>
      </c>
      <c r="R75" s="14">
        <v>312</v>
      </c>
      <c r="S75" s="14">
        <v>1580</v>
      </c>
      <c r="T75" s="14">
        <f t="shared" si="19"/>
        <v>374.4</v>
      </c>
      <c r="U75" s="14">
        <f t="shared" si="20"/>
        <v>1896</v>
      </c>
    </row>
    <row r="76" spans="1:21">
      <c r="A76" s="33"/>
      <c r="B76" s="24">
        <v>0.625</v>
      </c>
      <c r="C76" s="45">
        <v>366</v>
      </c>
      <c r="D76" s="45">
        <v>2221.1999999999998</v>
      </c>
      <c r="E76" s="11"/>
      <c r="F76" s="16">
        <f t="shared" si="21"/>
        <v>0.14146567717996292</v>
      </c>
      <c r="G76" s="16">
        <f t="shared" si="22"/>
        <v>0.85853432282003705</v>
      </c>
      <c r="R76" s="14">
        <v>305</v>
      </c>
      <c r="S76" s="14">
        <v>1851</v>
      </c>
      <c r="T76" s="14">
        <f t="shared" si="19"/>
        <v>366</v>
      </c>
      <c r="U76" s="14">
        <f t="shared" si="20"/>
        <v>2221.1999999999998</v>
      </c>
    </row>
    <row r="77" spans="1:21">
      <c r="A77" s="28"/>
      <c r="B77" s="27">
        <v>0.66666666666666663</v>
      </c>
      <c r="C77" s="46">
        <v>459.59999999999997</v>
      </c>
      <c r="D77" s="46">
        <v>2504.4</v>
      </c>
      <c r="E77" s="11"/>
      <c r="F77" s="26">
        <f t="shared" si="21"/>
        <v>0.15506072874493926</v>
      </c>
      <c r="G77" s="26">
        <f t="shared" si="22"/>
        <v>0.84493927125506074</v>
      </c>
      <c r="R77" s="25">
        <v>383</v>
      </c>
      <c r="S77" s="25">
        <v>2087</v>
      </c>
      <c r="T77" s="6">
        <f t="shared" si="19"/>
        <v>459.59999999999997</v>
      </c>
      <c r="U77" s="6">
        <f t="shared" si="20"/>
        <v>2504.4</v>
      </c>
    </row>
    <row r="78" spans="1:21">
      <c r="B78" s="21">
        <v>0.70833333333333337</v>
      </c>
      <c r="C78" s="42">
        <v>531.6</v>
      </c>
      <c r="D78" s="42">
        <v>2998.7999999999997</v>
      </c>
      <c r="E78" s="11"/>
      <c r="F78" s="7">
        <f t="shared" si="21"/>
        <v>0.15057783820530254</v>
      </c>
      <c r="G78" s="7">
        <f t="shared" si="22"/>
        <v>0.84942216179469754</v>
      </c>
      <c r="R78" s="6">
        <v>443</v>
      </c>
      <c r="S78" s="6">
        <v>2499</v>
      </c>
      <c r="T78" s="6">
        <f t="shared" si="19"/>
        <v>531.6</v>
      </c>
      <c r="U78" s="6">
        <f t="shared" si="20"/>
        <v>2998.7999999999997</v>
      </c>
    </row>
    <row r="79" spans="1:21">
      <c r="B79" s="21">
        <v>0.75</v>
      </c>
      <c r="C79" s="42">
        <v>270</v>
      </c>
      <c r="D79" s="42">
        <v>2708.4</v>
      </c>
      <c r="E79" s="11"/>
      <c r="F79" s="7">
        <f t="shared" si="21"/>
        <v>9.0652699435938761E-2</v>
      </c>
      <c r="G79" s="7">
        <f t="shared" si="22"/>
        <v>0.90934730056406121</v>
      </c>
      <c r="R79" s="6">
        <v>225</v>
      </c>
      <c r="S79" s="6">
        <v>2257</v>
      </c>
      <c r="T79" s="6">
        <f t="shared" si="19"/>
        <v>270</v>
      </c>
      <c r="U79" s="6">
        <f t="shared" si="20"/>
        <v>2708.4</v>
      </c>
    </row>
    <row r="80" spans="1:21">
      <c r="B80" s="21">
        <v>0.79166666666666663</v>
      </c>
      <c r="C80" s="42">
        <v>86.399999999999991</v>
      </c>
      <c r="D80" s="42">
        <v>2698.7999999999997</v>
      </c>
      <c r="E80" s="11"/>
      <c r="F80" s="7">
        <f t="shared" si="21"/>
        <v>3.1021111589831969E-2</v>
      </c>
      <c r="G80" s="7">
        <f t="shared" si="22"/>
        <v>0.96897888841016799</v>
      </c>
      <c r="R80" s="6">
        <v>72</v>
      </c>
      <c r="S80" s="6">
        <v>2249</v>
      </c>
      <c r="T80" s="6">
        <f t="shared" si="19"/>
        <v>86.399999999999991</v>
      </c>
      <c r="U80" s="6">
        <f t="shared" si="20"/>
        <v>2698.7999999999997</v>
      </c>
    </row>
    <row r="81" spans="1:21" ht="15.75" thickBot="1">
      <c r="B81" s="22">
        <v>0.83333333333333337</v>
      </c>
      <c r="C81" s="43">
        <v>27.599999999999998</v>
      </c>
      <c r="D81" s="43">
        <v>1593.6</v>
      </c>
      <c r="E81" s="12"/>
      <c r="F81" s="9">
        <f t="shared" si="21"/>
        <v>1.7024426350851222E-2</v>
      </c>
      <c r="G81" s="9">
        <f t="shared" si="22"/>
        <v>0.98297557364914878</v>
      </c>
      <c r="R81" s="8">
        <v>23</v>
      </c>
      <c r="S81" s="8">
        <v>1328</v>
      </c>
      <c r="T81" s="8">
        <f t="shared" si="19"/>
        <v>27.599999999999998</v>
      </c>
      <c r="U81" s="8">
        <f t="shared" si="20"/>
        <v>1593.6</v>
      </c>
    </row>
    <row r="82" spans="1:21">
      <c r="A82" s="32" t="s">
        <v>5</v>
      </c>
      <c r="B82" s="32"/>
      <c r="C82" s="38">
        <f>SUM(C66:C81)</f>
        <v>7566.0000000000009</v>
      </c>
      <c r="D82" s="38">
        <f t="shared" ref="D82" si="23">SUM(D66:D81)</f>
        <v>36108</v>
      </c>
      <c r="F82" s="2">
        <f t="shared" ref="F82" si="24">C82/SUM(C82:D82)</f>
        <v>0.17323808215414208</v>
      </c>
      <c r="G82" s="2">
        <f t="shared" ref="G82" si="25">D82/SUM(C82:D82)</f>
        <v>0.82676191784585795</v>
      </c>
      <c r="R82">
        <f>SUM(R66:R81)</f>
        <v>6305</v>
      </c>
      <c r="S82">
        <f t="shared" ref="S82:U82" si="26">SUM(S66:S81)</f>
        <v>30090</v>
      </c>
      <c r="T82">
        <f t="shared" si="26"/>
        <v>7566.0000000000009</v>
      </c>
      <c r="U82">
        <f t="shared" si="26"/>
        <v>36108</v>
      </c>
    </row>
  </sheetData>
  <mergeCells count="6">
    <mergeCell ref="A82:B82"/>
    <mergeCell ref="A66:A76"/>
    <mergeCell ref="A46:A56"/>
    <mergeCell ref="A22:B22"/>
    <mergeCell ref="A42:B42"/>
    <mergeCell ref="A62:B62"/>
  </mergeCells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TDA SALMON PASSAGE (SEPT)</vt:lpstr>
      <vt:lpstr>Sheet2</vt:lpstr>
      <vt:lpstr>Sheet3</vt:lpstr>
    </vt:vector>
  </TitlesOfParts>
  <Company>USACE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g2odsplm</dc:creator>
  <cp:lastModifiedBy>g2odsplm</cp:lastModifiedBy>
  <cp:lastPrinted>2014-09-11T20:02:00Z</cp:lastPrinted>
  <dcterms:created xsi:type="dcterms:W3CDTF">2014-09-11T17:04:13Z</dcterms:created>
  <dcterms:modified xsi:type="dcterms:W3CDTF">2014-09-11T23:48:57Z</dcterms:modified>
</cp:coreProperties>
</file>